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"/>
    </mc:Choice>
  </mc:AlternateContent>
  <xr:revisionPtr revIDLastSave="0" documentId="13_ncr:1_{8E4E4A7A-5CFC-4960-AF3C-F5E933F3A6A6}" xr6:coauthVersionLast="36" xr6:coauthVersionMax="36" xr10:uidLastSave="{00000000-0000-0000-0000-000000000000}"/>
  <bookViews>
    <workbookView xWindow="0" yWindow="0" windowWidth="28800" windowHeight="12675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16" i="4" l="1"/>
  <c r="F17" i="4"/>
  <c r="F24" i="4"/>
  <c r="F25" i="4"/>
  <c r="F26" i="4"/>
  <c r="F89" i="2" l="1"/>
  <c r="F90" i="2"/>
  <c r="F85" i="2"/>
  <c r="F79" i="2"/>
  <c r="G10" i="2"/>
  <c r="G43" i="2"/>
  <c r="G44" i="2"/>
  <c r="G20" i="2"/>
  <c r="G12" i="2"/>
  <c r="G8" i="2"/>
  <c r="G89" i="2"/>
  <c r="G88" i="2"/>
  <c r="G104" i="2"/>
  <c r="G103" i="2"/>
  <c r="F101" i="2"/>
  <c r="F102" i="2"/>
  <c r="F103" i="2"/>
  <c r="F104" i="2"/>
  <c r="F105" i="2"/>
  <c r="F100" i="2"/>
  <c r="G100" i="2"/>
  <c r="G101" i="2"/>
  <c r="G90" i="2"/>
  <c r="F87" i="2"/>
  <c r="G71" i="2"/>
  <c r="G49" i="2"/>
  <c r="G47" i="2"/>
  <c r="G45" i="2"/>
  <c r="G38" i="2"/>
  <c r="G41" i="2"/>
  <c r="G39" i="2"/>
  <c r="G36" i="2"/>
  <c r="F35" i="2"/>
  <c r="F36" i="2"/>
  <c r="G23" i="2"/>
  <c r="F15" i="2"/>
  <c r="F17" i="2"/>
  <c r="F18" i="2"/>
  <c r="G11" i="2"/>
  <c r="F12" i="2"/>
  <c r="F11" i="2"/>
  <c r="F99" i="2"/>
  <c r="G98" i="2"/>
  <c r="F98" i="2"/>
  <c r="F97" i="2"/>
  <c r="G96" i="2"/>
  <c r="F96" i="2"/>
  <c r="F95" i="2"/>
  <c r="F94" i="2"/>
  <c r="G93" i="2"/>
  <c r="F93" i="2"/>
  <c r="F92" i="2"/>
  <c r="G91" i="2"/>
  <c r="F91" i="2"/>
  <c r="F88" i="2"/>
  <c r="G86" i="2"/>
  <c r="G85" i="2" s="1"/>
  <c r="F86" i="2"/>
  <c r="F73" i="2"/>
  <c r="G72" i="2"/>
  <c r="F72" i="2"/>
  <c r="F71" i="2"/>
  <c r="F70" i="2"/>
  <c r="G69" i="2"/>
  <c r="F69" i="2"/>
  <c r="G68" i="2"/>
  <c r="G67" i="2" s="1"/>
  <c r="F68" i="2"/>
  <c r="F67" i="2"/>
  <c r="G65" i="2"/>
  <c r="F64" i="2"/>
  <c r="G63" i="2"/>
  <c r="F63" i="2"/>
  <c r="G62" i="2"/>
  <c r="G61" i="2" s="1"/>
  <c r="F62" i="2"/>
  <c r="F61" i="2"/>
  <c r="F60" i="2"/>
  <c r="G59" i="2"/>
  <c r="F59" i="2"/>
  <c r="G58" i="2"/>
  <c r="F58" i="2"/>
  <c r="F50" i="2"/>
  <c r="F49" i="2"/>
  <c r="F48" i="2"/>
  <c r="F47" i="2"/>
  <c r="F46" i="2"/>
  <c r="F45" i="2"/>
  <c r="F44" i="2"/>
  <c r="F43" i="2"/>
  <c r="F42" i="2"/>
  <c r="F41" i="2"/>
  <c r="F40" i="2"/>
  <c r="F39" i="2"/>
  <c r="G35" i="2"/>
  <c r="F38" i="2"/>
  <c r="F37" i="2"/>
  <c r="F34" i="2"/>
  <c r="G33" i="2"/>
  <c r="F33" i="2"/>
  <c r="F32" i="2"/>
  <c r="G31" i="2"/>
  <c r="F31" i="2"/>
  <c r="F30" i="2"/>
  <c r="F29" i="2"/>
  <c r="F26" i="2"/>
  <c r="G25" i="2"/>
  <c r="F25" i="2"/>
  <c r="F24" i="2"/>
  <c r="F23" i="2"/>
  <c r="F22" i="2"/>
  <c r="G21" i="2"/>
  <c r="F21" i="2"/>
  <c r="F20" i="2"/>
  <c r="F19" i="2"/>
  <c r="F16" i="2"/>
  <c r="F14" i="2"/>
  <c r="F13" i="2"/>
  <c r="F10" i="2"/>
  <c r="F8" i="2"/>
  <c r="G30" i="2" l="1"/>
  <c r="G29" i="2" s="1"/>
  <c r="G19" i="2"/>
</calcChain>
</file>

<file path=xl/sharedStrings.xml><?xml version="1.0" encoding="utf-8"?>
<sst xmlns="http://schemas.openxmlformats.org/spreadsheetml/2006/main" count="423" uniqueCount="256">
  <si>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</si>
  <si>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</si>
  <si>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</si>
  <si>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</si>
  <si>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</si>
  <si>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</si>
  <si>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</si>
  <si>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</si>
  <si>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</si>
  <si>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</si>
  <si>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</si>
  <si>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</si>
  <si>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</si>
  <si>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</si>
  <si>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</si>
  <si>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</si>
  <si>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</si>
  <si>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</si>
  <si>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</si>
  <si>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</si>
  <si>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</si>
  <si>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</si>
  <si>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</si>
  <si>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</si>
  <si>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</si>
  <si>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</si>
  <si>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</si>
  <si>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</si>
  <si>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</si>
  <si>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</si>
  <si>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</si>
  <si>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</si>
  <si>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</si>
  <si>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</si>
  <si>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</si>
  <si>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</si>
  <si>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</si>
  <si>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</si>
  <si>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</si>
  <si>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</si>
  <si>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</si>
  <si>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</si>
  <si>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</si>
  <si>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</si>
  <si>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</si>
  <si>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</si>
  <si>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</si>
  <si>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</si>
  <si>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</si>
  <si>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</si>
  <si>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</si>
  <si>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</si>
  <si>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</si>
  <si>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</si>
  <si>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</si>
  <si>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</si>
  <si>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</si>
  <si>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</si>
  <si>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</si>
  <si>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</si>
  <si>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</si>
  <si>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</si>
  <si>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</si>
  <si>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</si>
  <si>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</si>
  <si>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</si>
  <si>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</si>
  <si>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</si>
  <si>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</si>
  <si>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</si>
  <si>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</si>
  <si>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</si>
  <si>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</si>
  <si>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</si>
  <si>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</si>
  <si>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</si>
  <si>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</si>
  <si>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</si>
  <si>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</si>
  <si>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</si>
  <si>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</si>
  <si>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</si>
  <si>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</si>
  <si>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</si>
  <si>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</si>
  <si>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</si>
  <si>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</si>
  <si>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</si>
  <si>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</si>
  <si>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</si>
  <si>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</si>
  <si>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</si>
  <si>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</si>
  <si>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</si>
  <si>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</si>
  <si>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</si>
  <si>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</si>
  <si>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</si>
  <si>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000 1 11 05313 13 0000 120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</si>
  <si>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</si>
  <si>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</si>
  <si>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 xml:space="preserve">  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</si>
  <si>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000 1 11 05325 13 0000 120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</si>
  <si>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</si>
  <si>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</si>
  <si>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</si>
  <si>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</si>
  <si>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</si>
  <si>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</si>
  <si>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</si>
  <si>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</si>
  <si>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</si>
  <si>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</si>
  <si>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</si>
  <si>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</si>
  <si>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</si>
  <si>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</si>
  <si>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</si>
  <si>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</si>
  <si>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</si>
  <si>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</si>
  <si>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</si>
  <si>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</si>
  <si>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</si>
  <si>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</si>
  <si>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</si>
  <si>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</si>
  <si>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</si>
  <si>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</si>
  <si>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</si>
  <si>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</si>
  <si>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</si>
  <si>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</si>
  <si>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</si>
  <si>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</si>
  <si>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</si>
  <si>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</si>
  <si>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</si>
  <si>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</si>
  <si>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</si>
  <si>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</si>
  <si>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</si>
  <si>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</si>
  <si>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</si>
  <si>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</si>
  <si>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</si>
  <si>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</si>
  <si>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</si>
  <si>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</si>
  <si>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</si>
  <si>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</si>
  <si>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</si>
  <si>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</si>
  <si>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</si>
  <si>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</si>
  <si>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</si>
  <si>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</si>
  <si>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</si>
  <si>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</si>
  <si>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</si>
  <si>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000 1 16 07090 13 0000 140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</si>
  <si>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</si>
  <si>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</si>
  <si>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</si>
  <si>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</si>
  <si>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</si>
  <si>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</si>
  <si>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</si>
  <si>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</si>
  <si>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</si>
  <si>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</si>
  <si>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</si>
  <si>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</si>
  <si>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</si>
  <si>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</si>
  <si>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</si>
  <si>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</si>
  <si>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</si>
  <si>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</si>
  <si>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</si>
  <si>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</si>
  <si>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</si>
  <si>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</si>
  <si>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</si>
  <si>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</si>
  <si>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</si>
  <si>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</si>
  <si>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</si>
  <si>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</si>
  <si>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</si>
  <si>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</si>
  <si>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</si>
  <si>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</si>
  <si>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</si>
  <si>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</si>
  <si>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</si>
  <si>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</si>
  <si>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</si>
  <si>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</si>
  <si>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</si>
  <si>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</si>
  <si>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</si>
  <si>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</si>
  <si>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</si>
  <si>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</si>
  <si>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</si>
  <si>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</si>
  <si>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</si>
  <si>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</si>
  <si>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</si>
  <si>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</si>
  <si>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</si>
  <si>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</si>
  <si>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</si>
  <si>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</si>
  <si>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</si>
  <si>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</si>
  <si>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</si>
  <si>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</si>
  <si>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</si>
  <si>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</si>
  <si>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</si>
  <si>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</si>
  <si>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</si>
  <si>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</si>
  <si>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</si>
  <si>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</si>
  <si>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</si>
  <si>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</si>
  <si>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</si>
  <si>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</si>
  <si>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</si>
  <si>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</si>
  <si>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</si>
  <si>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</si>
  <si>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</si>
  <si>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</si>
  <si>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</si>
  <si>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</si>
  <si>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>Маслакова Ольга Сергеевна</t>
  </si>
  <si>
    <t xml:space="preserve"> </t>
  </si>
  <si>
    <t>Главный бухгалтер</t>
  </si>
  <si>
    <t>Маслакова О.С.</t>
  </si>
  <si>
    <t/>
  </si>
  <si>
    <t>централизованной бухгалтерии</t>
  </si>
  <si>
    <t>"01" ноября 2024 г.</t>
  </si>
  <si>
    <t xml:space="preserve">Документ подписан электронной подписью. 
</t>
  </si>
  <si>
    <t xml:space="preserve">  Ожидаемая оценка исполнения бюджета города Колы </t>
  </si>
  <si>
    <t>Исполнено на 01.11.2024</t>
  </si>
  <si>
    <t>% исполнения</t>
  </si>
  <si>
    <t>7</t>
  </si>
  <si>
    <t>Ожидаемая оценка исполнения за 2024 год</t>
  </si>
  <si>
    <t xml:space="preserve">Доходы бюджета </t>
  </si>
  <si>
    <t xml:space="preserve">                                  Источники финансирования дефицита бюджета</t>
  </si>
  <si>
    <t>Исполнено на 01.11.2024 г</t>
  </si>
  <si>
    <t>Николаева Елена Борисовна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</si>
</sst>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b/>
      <sz val="10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8"/>
      <name val="Arial Cy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 Cy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" fontId="3" fillId="0" borderId="17" xfId="39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4" fontId="15" fillId="0" borderId="34" xfId="32" applyNumberFormat="1" applyFont="1" applyBorder="1" applyProtection="1"/>
    <xf numFmtId="4" fontId="16" fillId="0" borderId="34" xfId="32" applyNumberFormat="1" applyFont="1" applyBorder="1" applyProtection="1"/>
    <xf numFmtId="0" fontId="17" fillId="0" borderId="21" xfId="44" applyNumberFormat="1" applyFont="1" applyProtection="1">
      <alignment horizontal="left" wrapText="1" indent="2"/>
    </xf>
    <xf numFmtId="49" fontId="17" fillId="0" borderId="22" xfId="45" applyNumberFormat="1" applyFont="1" applyProtection="1">
      <alignment horizontal="center" shrinkToFit="1"/>
    </xf>
    <xf numFmtId="49" fontId="17" fillId="0" borderId="23" xfId="46" applyNumberFormat="1" applyFont="1" applyProtection="1">
      <alignment horizontal="center"/>
    </xf>
    <xf numFmtId="4" fontId="17" fillId="0" borderId="23" xfId="47" applyNumberFormat="1" applyFont="1" applyProtection="1">
      <alignment horizontal="right" shrinkToFit="1"/>
    </xf>
    <xf numFmtId="4" fontId="17" fillId="0" borderId="34" xfId="32" applyNumberFormat="1" applyFont="1" applyBorder="1" applyProtection="1"/>
    <xf numFmtId="4" fontId="17" fillId="0" borderId="34" xfId="39" applyNumberFormat="1" applyFont="1" applyBorder="1" applyProtection="1">
      <alignment horizontal="right" shrinkToFit="1"/>
    </xf>
    <xf numFmtId="0" fontId="17" fillId="0" borderId="1" xfId="10" applyNumberFormat="1" applyFont="1" applyBorder="1" applyProtection="1"/>
    <xf numFmtId="0" fontId="17" fillId="0" borderId="1" xfId="24" applyNumberFormat="1" applyFont="1" applyBorder="1" applyProtection="1">
      <alignment horizontal="left"/>
    </xf>
    <xf numFmtId="49" fontId="17" fillId="0" borderId="1" xfId="25" applyNumberFormat="1" applyFont="1" applyBorder="1" applyProtection="1"/>
    <xf numFmtId="49" fontId="17" fillId="0" borderId="1" xfId="26" applyNumberFormat="1" applyFont="1" applyBorder="1" applyProtection="1"/>
    <xf numFmtId="49" fontId="17" fillId="0" borderId="1" xfId="21" applyNumberFormat="1" applyFont="1" applyBorder="1" applyProtection="1">
      <alignment horizontal="center"/>
    </xf>
    <xf numFmtId="0" fontId="18" fillId="0" borderId="1" xfId="13" applyNumberFormat="1" applyFont="1" applyBorder="1" applyProtection="1">
      <alignment horizontal="right"/>
    </xf>
    <xf numFmtId="0" fontId="12" fillId="0" borderId="0" xfId="0" applyFont="1" applyProtection="1">
      <protection locked="0"/>
    </xf>
    <xf numFmtId="0" fontId="17" fillId="0" borderId="1" xfId="16" applyNumberFormat="1" applyFont="1" applyBorder="1" applyProtection="1">
      <alignment horizontal="left"/>
    </xf>
    <xf numFmtId="49" fontId="17" fillId="0" borderId="1" xfId="27" applyNumberFormat="1" applyFont="1" applyBorder="1" applyProtection="1">
      <alignment horizontal="center"/>
    </xf>
    <xf numFmtId="0" fontId="20" fillId="0" borderId="2" xfId="28" applyNumberFormat="1" applyFont="1" applyProtection="1">
      <alignment horizontal="center"/>
    </xf>
    <xf numFmtId="0" fontId="17" fillId="0" borderId="23" xfId="33" applyNumberFormat="1" applyFont="1" applyBorder="1" applyProtection="1">
      <alignment horizontal="center" vertical="center"/>
    </xf>
    <xf numFmtId="0" fontId="17" fillId="0" borderId="40" xfId="34" applyNumberFormat="1" applyFont="1" applyBorder="1" applyProtection="1">
      <alignment horizontal="center" vertical="center"/>
    </xf>
    <xf numFmtId="49" fontId="17" fillId="0" borderId="40" xfId="35" applyNumberFormat="1" applyFont="1" applyBorder="1" applyProtection="1">
      <alignment horizontal="center" vertical="center"/>
    </xf>
    <xf numFmtId="49" fontId="17" fillId="0" borderId="37" xfId="35" applyNumberFormat="1" applyFont="1" applyBorder="1" applyProtection="1">
      <alignment horizontal="center" vertical="center"/>
    </xf>
    <xf numFmtId="4" fontId="16" fillId="0" borderId="38" xfId="35" applyNumberFormat="1" applyFont="1" applyBorder="1" applyProtection="1">
      <alignment horizontal="center" vertical="center"/>
    </xf>
    <xf numFmtId="0" fontId="17" fillId="0" borderId="15" xfId="36" applyNumberFormat="1" applyFont="1" applyProtection="1">
      <alignment horizontal="left" wrapText="1"/>
    </xf>
    <xf numFmtId="49" fontId="17" fillId="0" borderId="16" xfId="37" applyNumberFormat="1" applyFont="1" applyProtection="1">
      <alignment horizontal="center" wrapText="1"/>
    </xf>
    <xf numFmtId="49" fontId="17" fillId="0" borderId="17" xfId="38" applyNumberFormat="1" applyFont="1" applyProtection="1">
      <alignment horizontal="center"/>
    </xf>
    <xf numFmtId="4" fontId="17" fillId="0" borderId="17" xfId="39" applyNumberFormat="1" applyFont="1" applyProtection="1">
      <alignment horizontal="right" shrinkToFit="1"/>
    </xf>
    <xf numFmtId="4" fontId="17" fillId="0" borderId="39" xfId="39" applyNumberFormat="1" applyFont="1" applyBorder="1" applyProtection="1">
      <alignment horizontal="right" shrinkToFit="1"/>
    </xf>
    <xf numFmtId="0" fontId="17" fillId="0" borderId="18" xfId="40" applyNumberFormat="1" applyFont="1" applyProtection="1">
      <alignment horizontal="left" wrapText="1"/>
    </xf>
    <xf numFmtId="49" fontId="17" fillId="0" borderId="19" xfId="41" applyNumberFormat="1" applyFont="1" applyProtection="1">
      <alignment horizontal="center" shrinkToFit="1"/>
    </xf>
    <xf numFmtId="49" fontId="17" fillId="0" borderId="20" xfId="42" applyNumberFormat="1" applyFont="1" applyProtection="1">
      <alignment horizontal="center"/>
    </xf>
    <xf numFmtId="4" fontId="17" fillId="0" borderId="20" xfId="43" applyNumberFormat="1" applyFont="1" applyProtection="1">
      <alignment horizontal="right" shrinkToFit="1"/>
    </xf>
    <xf numFmtId="0" fontId="21" fillId="0" borderId="1" xfId="14" applyNumberFormat="1" applyFont="1" applyProtection="1"/>
    <xf numFmtId="4" fontId="15" fillId="0" borderId="39" xfId="32" applyNumberFormat="1" applyFont="1" applyBorder="1" applyProtection="1"/>
    <xf numFmtId="4" fontId="14" fillId="4" borderId="35" xfId="0" applyNumberFormat="1" applyFont="1" applyFill="1" applyBorder="1" applyAlignment="1">
      <alignment horizontal="center" vertical="center" wrapText="1"/>
    </xf>
    <xf numFmtId="4" fontId="14" fillId="4" borderId="36" xfId="0" applyNumberFormat="1" applyFont="1" applyFill="1" applyBorder="1" applyAlignment="1">
      <alignment horizontal="center" vertical="center" wrapText="1"/>
    </xf>
    <xf numFmtId="0" fontId="20" fillId="0" borderId="1" xfId="28" applyNumberFormat="1" applyFont="1" applyBorder="1" applyProtection="1">
      <alignment horizontal="center"/>
    </xf>
    <xf numFmtId="0" fontId="20" fillId="0" borderId="1" xfId="28" applyFont="1" applyBorder="1">
      <alignment horizontal="center"/>
    </xf>
    <xf numFmtId="0" fontId="14" fillId="0" borderId="34" xfId="29" applyNumberFormat="1" applyFont="1" applyBorder="1" applyProtection="1">
      <alignment horizontal="center" vertical="top" wrapText="1"/>
    </xf>
    <xf numFmtId="0" fontId="14" fillId="0" borderId="34" xfId="29" applyFont="1" applyBorder="1">
      <alignment horizontal="center" vertical="top" wrapText="1"/>
    </xf>
    <xf numFmtId="49" fontId="14" fillId="0" borderId="34" xfId="30" applyNumberFormat="1" applyFont="1" applyBorder="1" applyProtection="1">
      <alignment horizontal="center" vertical="top" wrapText="1"/>
    </xf>
    <xf numFmtId="49" fontId="14" fillId="0" borderId="34" xfId="30" applyFont="1" applyBorder="1">
      <alignment horizontal="center" vertical="top" wrapText="1"/>
    </xf>
    <xf numFmtId="49" fontId="14" fillId="4" borderId="34" xfId="0" applyNumberFormat="1" applyFont="1" applyFill="1" applyBorder="1" applyAlignment="1">
      <alignment horizontal="center" vertical="center" wrapText="1"/>
    </xf>
    <xf numFmtId="0" fontId="19" fillId="0" borderId="1" xfId="16" applyNumberFormat="1" applyFont="1" applyBorder="1" applyAlignment="1" applyProtection="1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3" fillId="0" borderId="13" xfId="29" applyNumberFormat="1" applyFont="1" applyProtection="1">
      <alignment horizontal="center" vertical="top" wrapText="1"/>
    </xf>
    <xf numFmtId="0" fontId="13" fillId="0" borderId="13" xfId="29" applyFont="1">
      <alignment horizontal="center" vertical="top" wrapTex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9"/>
  <sheetViews>
    <sheetView zoomScaleNormal="100" zoomScaleSheetLayoutView="100" workbookViewId="0">
      <selection activeCell="G9" sqref="G9"/>
    </sheetView>
  </sheetViews>
  <sheetFormatPr defaultColWidth="8.5703125" defaultRowHeight="15" x14ac:dyDescent="0.25"/>
  <cols>
    <col min="1" max="1" width="50.7109375" style="77" customWidth="1"/>
    <col min="2" max="2" width="12.5703125" style="77" customWidth="1"/>
    <col min="3" max="3" width="22.5703125" style="77" customWidth="1"/>
    <col min="4" max="6" width="18.7109375" style="77" customWidth="1"/>
    <col min="7" max="7" width="19" style="77" customWidth="1"/>
    <col min="8" max="16384" width="8.5703125" style="77"/>
  </cols>
  <sheetData>
    <row r="1" spans="1:7" ht="14.1" customHeight="1" x14ac:dyDescent="0.25">
      <c r="A1" s="71"/>
      <c r="B1" s="72"/>
      <c r="C1" s="72"/>
      <c r="D1" s="73"/>
      <c r="E1" s="74"/>
      <c r="F1" s="75"/>
      <c r="G1" s="76"/>
    </row>
    <row r="2" spans="1:7" ht="14.1" customHeight="1" x14ac:dyDescent="0.3">
      <c r="A2" s="78"/>
      <c r="B2" s="106" t="s">
        <v>247</v>
      </c>
      <c r="C2" s="106"/>
      <c r="D2" s="106"/>
      <c r="E2" s="106"/>
      <c r="F2" s="79"/>
      <c r="G2" s="76"/>
    </row>
    <row r="3" spans="1:7" ht="36.75" customHeight="1" x14ac:dyDescent="0.25">
      <c r="A3" s="99" t="s">
        <v>252</v>
      </c>
      <c r="B3" s="100"/>
      <c r="C3" s="100"/>
      <c r="D3" s="100"/>
      <c r="E3" s="100"/>
      <c r="F3" s="100"/>
      <c r="G3" s="80"/>
    </row>
    <row r="4" spans="1:7" ht="12.95" customHeight="1" x14ac:dyDescent="0.25">
      <c r="A4" s="101" t="s">
        <v>1</v>
      </c>
      <c r="B4" s="101" t="s">
        <v>2</v>
      </c>
      <c r="C4" s="101" t="s">
        <v>3</v>
      </c>
      <c r="D4" s="103" t="s">
        <v>4</v>
      </c>
      <c r="E4" s="103" t="s">
        <v>248</v>
      </c>
      <c r="F4" s="105" t="s">
        <v>249</v>
      </c>
      <c r="G4" s="97" t="s">
        <v>251</v>
      </c>
    </row>
    <row r="5" spans="1:7" ht="12" customHeight="1" x14ac:dyDescent="0.25">
      <c r="A5" s="102"/>
      <c r="B5" s="102"/>
      <c r="C5" s="102"/>
      <c r="D5" s="104"/>
      <c r="E5" s="104"/>
      <c r="F5" s="105"/>
      <c r="G5" s="98"/>
    </row>
    <row r="6" spans="1:7" ht="14.25" customHeight="1" x14ac:dyDescent="0.25">
      <c r="A6" s="102"/>
      <c r="B6" s="102"/>
      <c r="C6" s="102"/>
      <c r="D6" s="104"/>
      <c r="E6" s="104"/>
      <c r="F6" s="105"/>
      <c r="G6" s="98"/>
    </row>
    <row r="7" spans="1:7" ht="14.25" customHeight="1" thickBot="1" x14ac:dyDescent="0.3">
      <c r="A7" s="81">
        <v>1</v>
      </c>
      <c r="B7" s="82">
        <v>2</v>
      </c>
      <c r="C7" s="82">
        <v>3</v>
      </c>
      <c r="D7" s="83" t="s">
        <v>5</v>
      </c>
      <c r="E7" s="83" t="s">
        <v>6</v>
      </c>
      <c r="F7" s="84" t="s">
        <v>7</v>
      </c>
      <c r="G7" s="85" t="s">
        <v>250</v>
      </c>
    </row>
    <row r="8" spans="1:7" ht="17.25" customHeight="1" x14ac:dyDescent="0.25">
      <c r="A8" s="86" t="s">
        <v>8</v>
      </c>
      <c r="B8" s="87" t="s">
        <v>0</v>
      </c>
      <c r="C8" s="88" t="s">
        <v>9</v>
      </c>
      <c r="D8" s="89">
        <v>232966442.34</v>
      </c>
      <c r="E8" s="89">
        <v>218584979.28999999</v>
      </c>
      <c r="F8" s="90">
        <f>E8/D8*100</f>
        <v>93.826809172365188</v>
      </c>
      <c r="G8" s="96">
        <f>G10+G88</f>
        <v>266441430.34999999</v>
      </c>
    </row>
    <row r="9" spans="1:7" ht="15" customHeight="1" x14ac:dyDescent="0.25">
      <c r="A9" s="91" t="s">
        <v>10</v>
      </c>
      <c r="B9" s="92"/>
      <c r="C9" s="93"/>
      <c r="D9" s="94"/>
      <c r="E9" s="94"/>
      <c r="F9" s="70"/>
      <c r="G9" s="64"/>
    </row>
    <row r="10" spans="1:7" x14ac:dyDescent="0.25">
      <c r="A10" s="65" t="s">
        <v>11</v>
      </c>
      <c r="B10" s="66" t="s">
        <v>0</v>
      </c>
      <c r="C10" s="67" t="s">
        <v>12</v>
      </c>
      <c r="D10" s="68">
        <v>137021200</v>
      </c>
      <c r="E10" s="68">
        <v>137389146.05000001</v>
      </c>
      <c r="F10" s="70">
        <f t="shared" ref="F10:F73" si="0">E10/D10*100</f>
        <v>100.26853220523539</v>
      </c>
      <c r="G10" s="64">
        <f>G11+G19+G29+G35+G43+G61+G67+G85</f>
        <v>162726300</v>
      </c>
    </row>
    <row r="11" spans="1:7" x14ac:dyDescent="0.25">
      <c r="A11" s="65" t="s">
        <v>14</v>
      </c>
      <c r="B11" s="66" t="s">
        <v>0</v>
      </c>
      <c r="C11" s="67" t="s">
        <v>15</v>
      </c>
      <c r="D11" s="68">
        <v>76340000</v>
      </c>
      <c r="E11" s="68">
        <v>72722180.879999995</v>
      </c>
      <c r="F11" s="70">
        <f>E11/D11*100</f>
        <v>95.260912863505368</v>
      </c>
      <c r="G11" s="63">
        <f>G12</f>
        <v>90000000</v>
      </c>
    </row>
    <row r="12" spans="1:7" x14ac:dyDescent="0.25">
      <c r="A12" s="65" t="s">
        <v>16</v>
      </c>
      <c r="B12" s="66" t="s">
        <v>0</v>
      </c>
      <c r="C12" s="67" t="s">
        <v>17</v>
      </c>
      <c r="D12" s="68">
        <v>76340000</v>
      </c>
      <c r="E12" s="68">
        <v>72722180.879999995</v>
      </c>
      <c r="F12" s="70">
        <f>E12/D12*100</f>
        <v>95.260912863505368</v>
      </c>
      <c r="G12" s="64">
        <f>G13+G14+G15+G16+G17+G18</f>
        <v>90000000</v>
      </c>
    </row>
    <row r="13" spans="1:7" ht="57" x14ac:dyDescent="0.25">
      <c r="A13" s="65" t="s">
        <v>18</v>
      </c>
      <c r="B13" s="66" t="s">
        <v>0</v>
      </c>
      <c r="C13" s="67" t="s">
        <v>19</v>
      </c>
      <c r="D13" s="68">
        <v>74040000</v>
      </c>
      <c r="E13" s="68">
        <v>69898887.120000005</v>
      </c>
      <c r="F13" s="70">
        <f t="shared" si="0"/>
        <v>94.406924797406816</v>
      </c>
      <c r="G13" s="64">
        <v>86720000</v>
      </c>
    </row>
    <row r="14" spans="1:7" ht="90.75" x14ac:dyDescent="0.25">
      <c r="A14" s="65" t="s">
        <v>20</v>
      </c>
      <c r="B14" s="66" t="s">
        <v>0</v>
      </c>
      <c r="C14" s="67" t="s">
        <v>21</v>
      </c>
      <c r="D14" s="68">
        <v>275000</v>
      </c>
      <c r="E14" s="68">
        <v>181239.9</v>
      </c>
      <c r="F14" s="70">
        <f t="shared" si="0"/>
        <v>65.905418181818177</v>
      </c>
      <c r="G14" s="64">
        <v>275000</v>
      </c>
    </row>
    <row r="15" spans="1:7" ht="39.75" customHeight="1" x14ac:dyDescent="0.25">
      <c r="A15" s="65" t="s">
        <v>22</v>
      </c>
      <c r="B15" s="66" t="s">
        <v>0</v>
      </c>
      <c r="C15" s="67" t="s">
        <v>23</v>
      </c>
      <c r="D15" s="68">
        <v>420000</v>
      </c>
      <c r="E15" s="68">
        <v>862370.98</v>
      </c>
      <c r="F15" s="70">
        <f t="shared" si="0"/>
        <v>205.32642380952382</v>
      </c>
      <c r="G15" s="64">
        <v>900000</v>
      </c>
    </row>
    <row r="16" spans="1:7" ht="79.5" x14ac:dyDescent="0.25">
      <c r="A16" s="65" t="s">
        <v>24</v>
      </c>
      <c r="B16" s="66" t="s">
        <v>0</v>
      </c>
      <c r="C16" s="67" t="s">
        <v>25</v>
      </c>
      <c r="D16" s="68">
        <v>705000</v>
      </c>
      <c r="E16" s="68">
        <v>550021.14</v>
      </c>
      <c r="F16" s="70">
        <f t="shared" si="0"/>
        <v>78.017182978723412</v>
      </c>
      <c r="G16" s="64">
        <v>705000</v>
      </c>
    </row>
    <row r="17" spans="1:7" ht="57" x14ac:dyDescent="0.25">
      <c r="A17" s="65" t="s">
        <v>26</v>
      </c>
      <c r="B17" s="66" t="s">
        <v>0</v>
      </c>
      <c r="C17" s="67" t="s">
        <v>27</v>
      </c>
      <c r="D17" s="68">
        <v>270000</v>
      </c>
      <c r="E17" s="68">
        <v>404032.7</v>
      </c>
      <c r="F17" s="70">
        <f>E17/D17*100</f>
        <v>149.64174074074074</v>
      </c>
      <c r="G17" s="64">
        <v>500000</v>
      </c>
    </row>
    <row r="18" spans="1:7" ht="45.75" x14ac:dyDescent="0.25">
      <c r="A18" s="65" t="s">
        <v>28</v>
      </c>
      <c r="B18" s="66" t="s">
        <v>0</v>
      </c>
      <c r="C18" s="67" t="s">
        <v>29</v>
      </c>
      <c r="D18" s="68">
        <v>630000</v>
      </c>
      <c r="E18" s="68">
        <v>825629.04</v>
      </c>
      <c r="F18" s="70">
        <f t="shared" si="0"/>
        <v>131.05222857142857</v>
      </c>
      <c r="G18" s="64">
        <v>900000</v>
      </c>
    </row>
    <row r="19" spans="1:7" ht="23.25" x14ac:dyDescent="0.25">
      <c r="A19" s="65" t="s">
        <v>30</v>
      </c>
      <c r="B19" s="66" t="s">
        <v>0</v>
      </c>
      <c r="C19" s="67" t="s">
        <v>31</v>
      </c>
      <c r="D19" s="68">
        <v>4773200</v>
      </c>
      <c r="E19" s="68">
        <v>4071966.16</v>
      </c>
      <c r="F19" s="70">
        <f t="shared" si="0"/>
        <v>85.308936562473818</v>
      </c>
      <c r="G19" s="63">
        <f>G20</f>
        <v>5273200</v>
      </c>
    </row>
    <row r="20" spans="1:7" ht="23.25" x14ac:dyDescent="0.25">
      <c r="A20" s="65" t="s">
        <v>32</v>
      </c>
      <c r="B20" s="66" t="s">
        <v>0</v>
      </c>
      <c r="C20" s="67" t="s">
        <v>33</v>
      </c>
      <c r="D20" s="68">
        <v>4773200</v>
      </c>
      <c r="E20" s="68">
        <v>4071966.16</v>
      </c>
      <c r="F20" s="70">
        <f t="shared" si="0"/>
        <v>85.308936562473818</v>
      </c>
      <c r="G20" s="64">
        <f>G21+G23+G25</f>
        <v>5273200</v>
      </c>
    </row>
    <row r="21" spans="1:7" ht="57" x14ac:dyDescent="0.25">
      <c r="A21" s="65" t="s">
        <v>34</v>
      </c>
      <c r="B21" s="66" t="s">
        <v>0</v>
      </c>
      <c r="C21" s="67" t="s">
        <v>35</v>
      </c>
      <c r="D21" s="68">
        <v>2332400</v>
      </c>
      <c r="E21" s="68">
        <v>2108380.81</v>
      </c>
      <c r="F21" s="70">
        <f t="shared" si="0"/>
        <v>90.395335705710849</v>
      </c>
      <c r="G21" s="64">
        <f>G22</f>
        <v>2580000</v>
      </c>
    </row>
    <row r="22" spans="1:7" ht="90.75" x14ac:dyDescent="0.25">
      <c r="A22" s="65" t="s">
        <v>36</v>
      </c>
      <c r="B22" s="66" t="s">
        <v>0</v>
      </c>
      <c r="C22" s="67" t="s">
        <v>37</v>
      </c>
      <c r="D22" s="68">
        <v>2332400</v>
      </c>
      <c r="E22" s="68">
        <v>2108380.81</v>
      </c>
      <c r="F22" s="70">
        <f t="shared" si="0"/>
        <v>90.395335705710849</v>
      </c>
      <c r="G22" s="64">
        <v>2580000</v>
      </c>
    </row>
    <row r="23" spans="1:7" ht="68.25" x14ac:dyDescent="0.25">
      <c r="A23" s="65" t="s">
        <v>38</v>
      </c>
      <c r="B23" s="66" t="s">
        <v>0</v>
      </c>
      <c r="C23" s="67" t="s">
        <v>39</v>
      </c>
      <c r="D23" s="68">
        <v>5900</v>
      </c>
      <c r="E23" s="68">
        <v>12170.52</v>
      </c>
      <c r="F23" s="70">
        <f t="shared" si="0"/>
        <v>206.28000000000003</v>
      </c>
      <c r="G23" s="64">
        <f>G24</f>
        <v>13000</v>
      </c>
    </row>
    <row r="24" spans="1:7" ht="102" x14ac:dyDescent="0.25">
      <c r="A24" s="65" t="s">
        <v>40</v>
      </c>
      <c r="B24" s="66" t="s">
        <v>0</v>
      </c>
      <c r="C24" s="67" t="s">
        <v>41</v>
      </c>
      <c r="D24" s="68">
        <v>5900</v>
      </c>
      <c r="E24" s="68">
        <v>12170.52</v>
      </c>
      <c r="F24" s="70">
        <f t="shared" si="0"/>
        <v>206.28000000000003</v>
      </c>
      <c r="G24" s="64">
        <v>13000</v>
      </c>
    </row>
    <row r="25" spans="1:7" ht="57" x14ac:dyDescent="0.25">
      <c r="A25" s="65" t="s">
        <v>42</v>
      </c>
      <c r="B25" s="66" t="s">
        <v>0</v>
      </c>
      <c r="C25" s="67" t="s">
        <v>43</v>
      </c>
      <c r="D25" s="68">
        <v>2434900</v>
      </c>
      <c r="E25" s="68">
        <v>2186050.96</v>
      </c>
      <c r="F25" s="70">
        <f t="shared" si="0"/>
        <v>89.779907183046532</v>
      </c>
      <c r="G25" s="64">
        <f>G26</f>
        <v>2680200</v>
      </c>
    </row>
    <row r="26" spans="1:7" ht="90.75" x14ac:dyDescent="0.25">
      <c r="A26" s="65" t="s">
        <v>44</v>
      </c>
      <c r="B26" s="66" t="s">
        <v>0</v>
      </c>
      <c r="C26" s="67" t="s">
        <v>45</v>
      </c>
      <c r="D26" s="68">
        <v>2434900</v>
      </c>
      <c r="E26" s="68">
        <v>2186050.96</v>
      </c>
      <c r="F26" s="70">
        <f t="shared" si="0"/>
        <v>89.779907183046532</v>
      </c>
      <c r="G26" s="64">
        <v>2680200</v>
      </c>
    </row>
    <row r="27" spans="1:7" ht="57" x14ac:dyDescent="0.25">
      <c r="A27" s="65" t="s">
        <v>46</v>
      </c>
      <c r="B27" s="66" t="s">
        <v>0</v>
      </c>
      <c r="C27" s="67" t="s">
        <v>47</v>
      </c>
      <c r="D27" s="68" t="s">
        <v>13</v>
      </c>
      <c r="E27" s="68">
        <v>-234636.13</v>
      </c>
      <c r="F27" s="70"/>
      <c r="G27" s="64"/>
    </row>
    <row r="28" spans="1:7" ht="90.75" x14ac:dyDescent="0.25">
      <c r="A28" s="65" t="s">
        <v>48</v>
      </c>
      <c r="B28" s="66" t="s">
        <v>0</v>
      </c>
      <c r="C28" s="67" t="s">
        <v>49</v>
      </c>
      <c r="D28" s="68" t="s">
        <v>13</v>
      </c>
      <c r="E28" s="68">
        <v>-234636.13</v>
      </c>
      <c r="F28" s="70"/>
      <c r="G28" s="64"/>
    </row>
    <row r="29" spans="1:7" x14ac:dyDescent="0.25">
      <c r="A29" s="65" t="s">
        <v>50</v>
      </c>
      <c r="B29" s="66" t="s">
        <v>0</v>
      </c>
      <c r="C29" s="67" t="s">
        <v>51</v>
      </c>
      <c r="D29" s="68">
        <v>21300000</v>
      </c>
      <c r="E29" s="68">
        <v>25584553.289999999</v>
      </c>
      <c r="F29" s="70">
        <f t="shared" si="0"/>
        <v>120.11527366197183</v>
      </c>
      <c r="G29" s="63">
        <f>G30</f>
        <v>26000000</v>
      </c>
    </row>
    <row r="30" spans="1:7" ht="23.25" x14ac:dyDescent="0.25">
      <c r="A30" s="65" t="s">
        <v>52</v>
      </c>
      <c r="B30" s="66" t="s">
        <v>0</v>
      </c>
      <c r="C30" s="67" t="s">
        <v>53</v>
      </c>
      <c r="D30" s="68">
        <v>21300000</v>
      </c>
      <c r="E30" s="68">
        <v>25584553.289999999</v>
      </c>
      <c r="F30" s="70">
        <f t="shared" si="0"/>
        <v>120.11527366197183</v>
      </c>
      <c r="G30" s="64">
        <f>G31+G33</f>
        <v>26000000</v>
      </c>
    </row>
    <row r="31" spans="1:7" ht="23.25" x14ac:dyDescent="0.25">
      <c r="A31" s="65" t="s">
        <v>54</v>
      </c>
      <c r="B31" s="66" t="s">
        <v>0</v>
      </c>
      <c r="C31" s="67" t="s">
        <v>55</v>
      </c>
      <c r="D31" s="68">
        <v>15100000</v>
      </c>
      <c r="E31" s="68">
        <v>20863237.969999999</v>
      </c>
      <c r="F31" s="70">
        <f t="shared" si="0"/>
        <v>138.16713887417217</v>
      </c>
      <c r="G31" s="64">
        <f>G32</f>
        <v>19800000</v>
      </c>
    </row>
    <row r="32" spans="1:7" ht="23.25" x14ac:dyDescent="0.25">
      <c r="A32" s="65" t="s">
        <v>54</v>
      </c>
      <c r="B32" s="66" t="s">
        <v>0</v>
      </c>
      <c r="C32" s="67" t="s">
        <v>56</v>
      </c>
      <c r="D32" s="68">
        <v>15100000</v>
      </c>
      <c r="E32" s="68">
        <v>20863237.969999999</v>
      </c>
      <c r="F32" s="70">
        <f t="shared" si="0"/>
        <v>138.16713887417217</v>
      </c>
      <c r="G32" s="64">
        <v>19800000</v>
      </c>
    </row>
    <row r="33" spans="1:7" ht="34.5" x14ac:dyDescent="0.25">
      <c r="A33" s="65" t="s">
        <v>57</v>
      </c>
      <c r="B33" s="66" t="s">
        <v>0</v>
      </c>
      <c r="C33" s="67" t="s">
        <v>58</v>
      </c>
      <c r="D33" s="68">
        <v>6200000</v>
      </c>
      <c r="E33" s="68">
        <v>4721315.32</v>
      </c>
      <c r="F33" s="70">
        <f t="shared" si="0"/>
        <v>76.150247096774194</v>
      </c>
      <c r="G33" s="64">
        <f>G34</f>
        <v>6200000</v>
      </c>
    </row>
    <row r="34" spans="1:7" ht="45.75" x14ac:dyDescent="0.25">
      <c r="A34" s="65" t="s">
        <v>59</v>
      </c>
      <c r="B34" s="66" t="s">
        <v>0</v>
      </c>
      <c r="C34" s="67" t="s">
        <v>60</v>
      </c>
      <c r="D34" s="68">
        <v>6200000</v>
      </c>
      <c r="E34" s="68">
        <v>4721315.32</v>
      </c>
      <c r="F34" s="70">
        <f t="shared" si="0"/>
        <v>76.150247096774194</v>
      </c>
      <c r="G34" s="64">
        <v>6200000</v>
      </c>
    </row>
    <row r="35" spans="1:7" x14ac:dyDescent="0.25">
      <c r="A35" s="65" t="s">
        <v>61</v>
      </c>
      <c r="B35" s="66" t="s">
        <v>0</v>
      </c>
      <c r="C35" s="67" t="s">
        <v>62</v>
      </c>
      <c r="D35" s="68">
        <v>17300000</v>
      </c>
      <c r="E35" s="68">
        <v>15986511.42</v>
      </c>
      <c r="F35" s="70">
        <f t="shared" si="0"/>
        <v>92.407580462427745</v>
      </c>
      <c r="G35" s="63">
        <f>G36+G38</f>
        <v>20700000</v>
      </c>
    </row>
    <row r="36" spans="1:7" x14ac:dyDescent="0.25">
      <c r="A36" s="65" t="s">
        <v>63</v>
      </c>
      <c r="B36" s="66" t="s">
        <v>0</v>
      </c>
      <c r="C36" s="67" t="s">
        <v>64</v>
      </c>
      <c r="D36" s="68">
        <v>7900000</v>
      </c>
      <c r="E36" s="68">
        <v>4594273.93</v>
      </c>
      <c r="F36" s="70">
        <f t="shared" si="0"/>
        <v>58.155366202531646</v>
      </c>
      <c r="G36" s="64">
        <f>G37</f>
        <v>7900000</v>
      </c>
    </row>
    <row r="37" spans="1:7" ht="34.5" x14ac:dyDescent="0.25">
      <c r="A37" s="65" t="s">
        <v>65</v>
      </c>
      <c r="B37" s="66" t="s">
        <v>0</v>
      </c>
      <c r="C37" s="67" t="s">
        <v>66</v>
      </c>
      <c r="D37" s="68">
        <v>7900000</v>
      </c>
      <c r="E37" s="68">
        <v>4594273.93</v>
      </c>
      <c r="F37" s="70">
        <f t="shared" si="0"/>
        <v>58.155366202531646</v>
      </c>
      <c r="G37" s="64">
        <v>7900000</v>
      </c>
    </row>
    <row r="38" spans="1:7" x14ac:dyDescent="0.25">
      <c r="A38" s="65" t="s">
        <v>67</v>
      </c>
      <c r="B38" s="66" t="s">
        <v>0</v>
      </c>
      <c r="C38" s="67" t="s">
        <v>68</v>
      </c>
      <c r="D38" s="68">
        <v>9400000</v>
      </c>
      <c r="E38" s="68">
        <v>11392237.49</v>
      </c>
      <c r="F38" s="70">
        <f t="shared" si="0"/>
        <v>121.19401585106384</v>
      </c>
      <c r="G38" s="64">
        <f>G39+G41</f>
        <v>12800000</v>
      </c>
    </row>
    <row r="39" spans="1:7" x14ac:dyDescent="0.25">
      <c r="A39" s="65" t="s">
        <v>69</v>
      </c>
      <c r="B39" s="66" t="s">
        <v>0</v>
      </c>
      <c r="C39" s="67" t="s">
        <v>70</v>
      </c>
      <c r="D39" s="68">
        <v>6291900</v>
      </c>
      <c r="E39" s="68">
        <v>9829570.1600000001</v>
      </c>
      <c r="F39" s="70">
        <f t="shared" si="0"/>
        <v>156.22578489804354</v>
      </c>
      <c r="G39" s="64">
        <f>G40</f>
        <v>9691900</v>
      </c>
    </row>
    <row r="40" spans="1:7" ht="23.25" x14ac:dyDescent="0.25">
      <c r="A40" s="65" t="s">
        <v>71</v>
      </c>
      <c r="B40" s="66" t="s">
        <v>0</v>
      </c>
      <c r="C40" s="67" t="s">
        <v>72</v>
      </c>
      <c r="D40" s="68">
        <v>6291900</v>
      </c>
      <c r="E40" s="68">
        <v>9829570.1600000001</v>
      </c>
      <c r="F40" s="70">
        <f t="shared" si="0"/>
        <v>156.22578489804354</v>
      </c>
      <c r="G40" s="64">
        <v>9691900</v>
      </c>
    </row>
    <row r="41" spans="1:7" x14ac:dyDescent="0.25">
      <c r="A41" s="65" t="s">
        <v>73</v>
      </c>
      <c r="B41" s="66" t="s">
        <v>0</v>
      </c>
      <c r="C41" s="67" t="s">
        <v>74</v>
      </c>
      <c r="D41" s="68">
        <v>3108100</v>
      </c>
      <c r="E41" s="68">
        <v>1562667.33</v>
      </c>
      <c r="F41" s="70">
        <f t="shared" si="0"/>
        <v>50.277253949358133</v>
      </c>
      <c r="G41" s="64">
        <f>G42</f>
        <v>3108100</v>
      </c>
    </row>
    <row r="42" spans="1:7" ht="23.25" x14ac:dyDescent="0.25">
      <c r="A42" s="65" t="s">
        <v>75</v>
      </c>
      <c r="B42" s="66" t="s">
        <v>0</v>
      </c>
      <c r="C42" s="67" t="s">
        <v>76</v>
      </c>
      <c r="D42" s="68">
        <v>3108100</v>
      </c>
      <c r="E42" s="68">
        <v>1562667.33</v>
      </c>
      <c r="F42" s="70">
        <f t="shared" si="0"/>
        <v>50.277253949358133</v>
      </c>
      <c r="G42" s="64">
        <v>3108100</v>
      </c>
    </row>
    <row r="43" spans="1:7" ht="34.5" x14ac:dyDescent="0.25">
      <c r="A43" s="65" t="s">
        <v>77</v>
      </c>
      <c r="B43" s="66" t="s">
        <v>0</v>
      </c>
      <c r="C43" s="67" t="s">
        <v>78</v>
      </c>
      <c r="D43" s="68">
        <v>11455000</v>
      </c>
      <c r="E43" s="68">
        <v>10684705.630000001</v>
      </c>
      <c r="F43" s="70">
        <f t="shared" si="0"/>
        <v>93.27547472719337</v>
      </c>
      <c r="G43" s="63">
        <f>G44+G58</f>
        <v>11754400</v>
      </c>
    </row>
    <row r="44" spans="1:7" ht="68.25" x14ac:dyDescent="0.25">
      <c r="A44" s="65" t="s">
        <v>79</v>
      </c>
      <c r="B44" s="66" t="s">
        <v>0</v>
      </c>
      <c r="C44" s="67" t="s">
        <v>80</v>
      </c>
      <c r="D44" s="68">
        <v>9785000</v>
      </c>
      <c r="E44" s="68">
        <v>9365913.4399999995</v>
      </c>
      <c r="F44" s="70">
        <f t="shared" si="0"/>
        <v>95.717050996423097</v>
      </c>
      <c r="G44" s="64">
        <f>G45+G47+G49</f>
        <v>10070000</v>
      </c>
    </row>
    <row r="45" spans="1:7" ht="57" x14ac:dyDescent="0.25">
      <c r="A45" s="65" t="s">
        <v>81</v>
      </c>
      <c r="B45" s="66" t="s">
        <v>0</v>
      </c>
      <c r="C45" s="67" t="s">
        <v>82</v>
      </c>
      <c r="D45" s="68">
        <v>6700000</v>
      </c>
      <c r="E45" s="68">
        <v>6585717.6600000001</v>
      </c>
      <c r="F45" s="70">
        <f t="shared" si="0"/>
        <v>98.294293432835815</v>
      </c>
      <c r="G45" s="64">
        <f>G46</f>
        <v>6700000</v>
      </c>
    </row>
    <row r="46" spans="1:7" ht="68.25" x14ac:dyDescent="0.25">
      <c r="A46" s="65" t="s">
        <v>83</v>
      </c>
      <c r="B46" s="66" t="s">
        <v>0</v>
      </c>
      <c r="C46" s="67" t="s">
        <v>84</v>
      </c>
      <c r="D46" s="68">
        <v>6700000</v>
      </c>
      <c r="E46" s="68">
        <v>6585717.6600000001</v>
      </c>
      <c r="F46" s="70">
        <f t="shared" si="0"/>
        <v>98.294293432835815</v>
      </c>
      <c r="G46" s="64">
        <v>6700000</v>
      </c>
    </row>
    <row r="47" spans="1:7" ht="57" x14ac:dyDescent="0.25">
      <c r="A47" s="65" t="s">
        <v>85</v>
      </c>
      <c r="B47" s="66" t="s">
        <v>0</v>
      </c>
      <c r="C47" s="67" t="s">
        <v>86</v>
      </c>
      <c r="D47" s="68">
        <v>485000</v>
      </c>
      <c r="E47" s="68">
        <v>743809.46</v>
      </c>
      <c r="F47" s="70">
        <f t="shared" si="0"/>
        <v>153.36277525773195</v>
      </c>
      <c r="G47" s="64">
        <f>G48</f>
        <v>770000</v>
      </c>
    </row>
    <row r="48" spans="1:7" ht="57" x14ac:dyDescent="0.25">
      <c r="A48" s="65" t="s">
        <v>87</v>
      </c>
      <c r="B48" s="66" t="s">
        <v>0</v>
      </c>
      <c r="C48" s="67" t="s">
        <v>88</v>
      </c>
      <c r="D48" s="68">
        <v>485000</v>
      </c>
      <c r="E48" s="68">
        <v>743809.46</v>
      </c>
      <c r="F48" s="70">
        <f t="shared" si="0"/>
        <v>153.36277525773195</v>
      </c>
      <c r="G48" s="64">
        <v>770000</v>
      </c>
    </row>
    <row r="49" spans="1:7" ht="34.5" x14ac:dyDescent="0.25">
      <c r="A49" s="65" t="s">
        <v>89</v>
      </c>
      <c r="B49" s="66" t="s">
        <v>0</v>
      </c>
      <c r="C49" s="67" t="s">
        <v>90</v>
      </c>
      <c r="D49" s="68">
        <v>2600000</v>
      </c>
      <c r="E49" s="68">
        <v>2021967.25</v>
      </c>
      <c r="F49" s="70">
        <f t="shared" si="0"/>
        <v>77.767971153846148</v>
      </c>
      <c r="G49" s="64">
        <f>G50</f>
        <v>2600000</v>
      </c>
    </row>
    <row r="50" spans="1:7" ht="34.5" x14ac:dyDescent="0.25">
      <c r="A50" s="65" t="s">
        <v>91</v>
      </c>
      <c r="B50" s="66" t="s">
        <v>0</v>
      </c>
      <c r="C50" s="67" t="s">
        <v>92</v>
      </c>
      <c r="D50" s="68">
        <v>2600000</v>
      </c>
      <c r="E50" s="68">
        <v>2021967.25</v>
      </c>
      <c r="F50" s="70">
        <f t="shared" si="0"/>
        <v>77.767971153846148</v>
      </c>
      <c r="G50" s="64">
        <v>2600000</v>
      </c>
    </row>
    <row r="51" spans="1:7" ht="34.5" x14ac:dyDescent="0.25">
      <c r="A51" s="65" t="s">
        <v>93</v>
      </c>
      <c r="B51" s="66" t="s">
        <v>0</v>
      </c>
      <c r="C51" s="67" t="s">
        <v>94</v>
      </c>
      <c r="D51" s="68" t="s">
        <v>13</v>
      </c>
      <c r="E51" s="68">
        <v>14419.07</v>
      </c>
      <c r="F51" s="70"/>
      <c r="G51" s="64"/>
    </row>
    <row r="52" spans="1:7" ht="34.5" x14ac:dyDescent="0.25">
      <c r="A52" s="65" t="s">
        <v>95</v>
      </c>
      <c r="B52" s="66" t="s">
        <v>0</v>
      </c>
      <c r="C52" s="67" t="s">
        <v>96</v>
      </c>
      <c r="D52" s="68" t="s">
        <v>13</v>
      </c>
      <c r="E52" s="68">
        <v>12173.68</v>
      </c>
      <c r="F52" s="70"/>
      <c r="G52" s="64"/>
    </row>
    <row r="53" spans="1:7" ht="90.75" x14ac:dyDescent="0.25">
      <c r="A53" s="65" t="s">
        <v>97</v>
      </c>
      <c r="B53" s="66" t="s">
        <v>0</v>
      </c>
      <c r="C53" s="67" t="s">
        <v>98</v>
      </c>
      <c r="D53" s="68" t="s">
        <v>13</v>
      </c>
      <c r="E53" s="68">
        <v>12173.68</v>
      </c>
      <c r="F53" s="70"/>
      <c r="G53" s="64"/>
    </row>
    <row r="54" spans="1:7" ht="34.5" x14ac:dyDescent="0.25">
      <c r="A54" s="65" t="s">
        <v>99</v>
      </c>
      <c r="B54" s="66" t="s">
        <v>0</v>
      </c>
      <c r="C54" s="67" t="s">
        <v>100</v>
      </c>
      <c r="D54" s="68" t="s">
        <v>13</v>
      </c>
      <c r="E54" s="68">
        <v>91.37</v>
      </c>
      <c r="F54" s="70"/>
      <c r="G54" s="64"/>
    </row>
    <row r="55" spans="1:7" ht="79.5" x14ac:dyDescent="0.25">
      <c r="A55" s="65" t="s">
        <v>101</v>
      </c>
      <c r="B55" s="66" t="s">
        <v>0</v>
      </c>
      <c r="C55" s="67" t="s">
        <v>102</v>
      </c>
      <c r="D55" s="68" t="s">
        <v>13</v>
      </c>
      <c r="E55" s="68">
        <v>91.37</v>
      </c>
      <c r="F55" s="70"/>
      <c r="G55" s="64"/>
    </row>
    <row r="56" spans="1:7" ht="57" x14ac:dyDescent="0.25">
      <c r="A56" s="65" t="s">
        <v>103</v>
      </c>
      <c r="B56" s="66" t="s">
        <v>0</v>
      </c>
      <c r="C56" s="67" t="s">
        <v>104</v>
      </c>
      <c r="D56" s="68" t="s">
        <v>13</v>
      </c>
      <c r="E56" s="68">
        <v>2154.02</v>
      </c>
      <c r="F56" s="70"/>
      <c r="G56" s="64"/>
    </row>
    <row r="57" spans="1:7" ht="113.25" x14ac:dyDescent="0.25">
      <c r="A57" s="65" t="s">
        <v>105</v>
      </c>
      <c r="B57" s="66" t="s">
        <v>0</v>
      </c>
      <c r="C57" s="67" t="s">
        <v>106</v>
      </c>
      <c r="D57" s="68" t="s">
        <v>13</v>
      </c>
      <c r="E57" s="68">
        <v>2154.02</v>
      </c>
      <c r="F57" s="70"/>
      <c r="G57" s="64"/>
    </row>
    <row r="58" spans="1:7" ht="68.25" x14ac:dyDescent="0.25">
      <c r="A58" s="65" t="s">
        <v>107</v>
      </c>
      <c r="B58" s="66" t="s">
        <v>0</v>
      </c>
      <c r="C58" s="67" t="s">
        <v>108</v>
      </c>
      <c r="D58" s="68">
        <v>1670000</v>
      </c>
      <c r="E58" s="68">
        <v>1318792.19</v>
      </c>
      <c r="F58" s="70">
        <f t="shared" si="0"/>
        <v>78.969592215568866</v>
      </c>
      <c r="G58" s="64">
        <f>G59</f>
        <v>1684400</v>
      </c>
    </row>
    <row r="59" spans="1:7" ht="68.25" x14ac:dyDescent="0.25">
      <c r="A59" s="65" t="s">
        <v>109</v>
      </c>
      <c r="B59" s="66" t="s">
        <v>0</v>
      </c>
      <c r="C59" s="67" t="s">
        <v>110</v>
      </c>
      <c r="D59" s="68">
        <v>1670000</v>
      </c>
      <c r="E59" s="68">
        <v>1318792.19</v>
      </c>
      <c r="F59" s="70">
        <f t="shared" si="0"/>
        <v>78.969592215568866</v>
      </c>
      <c r="G59" s="64">
        <f>G60</f>
        <v>1684400</v>
      </c>
    </row>
    <row r="60" spans="1:7" ht="68.25" x14ac:dyDescent="0.25">
      <c r="A60" s="65" t="s">
        <v>111</v>
      </c>
      <c r="B60" s="66" t="s">
        <v>0</v>
      </c>
      <c r="C60" s="67" t="s">
        <v>112</v>
      </c>
      <c r="D60" s="68">
        <v>1670000</v>
      </c>
      <c r="E60" s="68">
        <v>1318792.19</v>
      </c>
      <c r="F60" s="70">
        <f t="shared" si="0"/>
        <v>78.969592215568866</v>
      </c>
      <c r="G60" s="64">
        <v>1684400</v>
      </c>
    </row>
    <row r="61" spans="1:7" ht="23.25" x14ac:dyDescent="0.25">
      <c r="A61" s="65" t="s">
        <v>113</v>
      </c>
      <c r="B61" s="66" t="s">
        <v>0</v>
      </c>
      <c r="C61" s="67" t="s">
        <v>114</v>
      </c>
      <c r="D61" s="68">
        <v>263000</v>
      </c>
      <c r="E61" s="68">
        <v>2552378</v>
      </c>
      <c r="F61" s="70">
        <f t="shared" si="0"/>
        <v>970.48593155893525</v>
      </c>
      <c r="G61" s="63">
        <f>G62</f>
        <v>2552400</v>
      </c>
    </row>
    <row r="62" spans="1:7" x14ac:dyDescent="0.25">
      <c r="A62" s="65" t="s">
        <v>115</v>
      </c>
      <c r="B62" s="66" t="s">
        <v>0</v>
      </c>
      <c r="C62" s="67" t="s">
        <v>116</v>
      </c>
      <c r="D62" s="68">
        <v>263000</v>
      </c>
      <c r="E62" s="68">
        <v>2552378</v>
      </c>
      <c r="F62" s="70">
        <f t="shared" si="0"/>
        <v>970.48593155893525</v>
      </c>
      <c r="G62" s="64">
        <f>G63+G65</f>
        <v>2552400</v>
      </c>
    </row>
    <row r="63" spans="1:7" ht="23.25" x14ac:dyDescent="0.25">
      <c r="A63" s="65" t="s">
        <v>117</v>
      </c>
      <c r="B63" s="66" t="s">
        <v>0</v>
      </c>
      <c r="C63" s="67" t="s">
        <v>118</v>
      </c>
      <c r="D63" s="68">
        <v>263000</v>
      </c>
      <c r="E63" s="68">
        <v>202764.87</v>
      </c>
      <c r="F63" s="70">
        <f t="shared" si="0"/>
        <v>77.096908745247148</v>
      </c>
      <c r="G63" s="64">
        <f>G64</f>
        <v>202400</v>
      </c>
    </row>
    <row r="64" spans="1:7" ht="34.5" x14ac:dyDescent="0.25">
      <c r="A64" s="65" t="s">
        <v>119</v>
      </c>
      <c r="B64" s="66" t="s">
        <v>0</v>
      </c>
      <c r="C64" s="67" t="s">
        <v>120</v>
      </c>
      <c r="D64" s="68">
        <v>263000</v>
      </c>
      <c r="E64" s="68">
        <v>202764.87</v>
      </c>
      <c r="F64" s="70">
        <f t="shared" si="0"/>
        <v>77.096908745247148</v>
      </c>
      <c r="G64" s="64">
        <v>202400</v>
      </c>
    </row>
    <row r="65" spans="1:7" x14ac:dyDescent="0.25">
      <c r="A65" s="65" t="s">
        <v>121</v>
      </c>
      <c r="B65" s="66" t="s">
        <v>0</v>
      </c>
      <c r="C65" s="67" t="s">
        <v>122</v>
      </c>
      <c r="D65" s="68" t="s">
        <v>13</v>
      </c>
      <c r="E65" s="68">
        <v>2349613.13</v>
      </c>
      <c r="F65" s="70"/>
      <c r="G65" s="64">
        <f>G66</f>
        <v>2350000</v>
      </c>
    </row>
    <row r="66" spans="1:7" ht="23.25" x14ac:dyDescent="0.25">
      <c r="A66" s="65" t="s">
        <v>123</v>
      </c>
      <c r="B66" s="66" t="s">
        <v>0</v>
      </c>
      <c r="C66" s="67" t="s">
        <v>124</v>
      </c>
      <c r="D66" s="68" t="s">
        <v>13</v>
      </c>
      <c r="E66" s="68">
        <v>2349613.13</v>
      </c>
      <c r="F66" s="70"/>
      <c r="G66" s="64">
        <v>2350000</v>
      </c>
    </row>
    <row r="67" spans="1:7" ht="23.25" x14ac:dyDescent="0.25">
      <c r="A67" s="65" t="s">
        <v>125</v>
      </c>
      <c r="B67" s="66" t="s">
        <v>0</v>
      </c>
      <c r="C67" s="67" t="s">
        <v>126</v>
      </c>
      <c r="D67" s="68">
        <v>5050000</v>
      </c>
      <c r="E67" s="68">
        <v>4990572.49</v>
      </c>
      <c r="F67" s="70">
        <f t="shared" si="0"/>
        <v>98.823217623762389</v>
      </c>
      <c r="G67" s="63">
        <f>G68+G71</f>
        <v>5650000</v>
      </c>
    </row>
    <row r="68" spans="1:7" ht="68.25" x14ac:dyDescent="0.25">
      <c r="A68" s="65" t="s">
        <v>127</v>
      </c>
      <c r="B68" s="66" t="s">
        <v>0</v>
      </c>
      <c r="C68" s="67" t="s">
        <v>128</v>
      </c>
      <c r="D68" s="68">
        <v>750000</v>
      </c>
      <c r="E68" s="68">
        <v>517001.75</v>
      </c>
      <c r="F68" s="70">
        <f t="shared" si="0"/>
        <v>68.933566666666664</v>
      </c>
      <c r="G68" s="64">
        <f>G69</f>
        <v>750000</v>
      </c>
    </row>
    <row r="69" spans="1:7" ht="79.5" x14ac:dyDescent="0.25">
      <c r="A69" s="65" t="s">
        <v>129</v>
      </c>
      <c r="B69" s="66" t="s">
        <v>0</v>
      </c>
      <c r="C69" s="67" t="s">
        <v>130</v>
      </c>
      <c r="D69" s="68">
        <v>750000</v>
      </c>
      <c r="E69" s="68">
        <v>517001.75</v>
      </c>
      <c r="F69" s="70">
        <f t="shared" si="0"/>
        <v>68.933566666666664</v>
      </c>
      <c r="G69" s="64">
        <f>G70</f>
        <v>750000</v>
      </c>
    </row>
    <row r="70" spans="1:7" ht="68.25" x14ac:dyDescent="0.25">
      <c r="A70" s="65" t="s">
        <v>131</v>
      </c>
      <c r="B70" s="66" t="s">
        <v>0</v>
      </c>
      <c r="C70" s="67" t="s">
        <v>132</v>
      </c>
      <c r="D70" s="68">
        <v>750000</v>
      </c>
      <c r="E70" s="68">
        <v>517001.75</v>
      </c>
      <c r="F70" s="70">
        <f t="shared" si="0"/>
        <v>68.933566666666664</v>
      </c>
      <c r="G70" s="64">
        <v>750000</v>
      </c>
    </row>
    <row r="71" spans="1:7" ht="23.25" x14ac:dyDescent="0.25">
      <c r="A71" s="65" t="s">
        <v>133</v>
      </c>
      <c r="B71" s="66" t="s">
        <v>0</v>
      </c>
      <c r="C71" s="67" t="s">
        <v>134</v>
      </c>
      <c r="D71" s="68">
        <v>4300000</v>
      </c>
      <c r="E71" s="68">
        <v>4467536.96</v>
      </c>
      <c r="F71" s="70">
        <f t="shared" si="0"/>
        <v>103.89620837209301</v>
      </c>
      <c r="G71" s="64">
        <f>G72+G74</f>
        <v>4900000</v>
      </c>
    </row>
    <row r="72" spans="1:7" ht="23.25" x14ac:dyDescent="0.25">
      <c r="A72" s="65" t="s">
        <v>135</v>
      </c>
      <c r="B72" s="66" t="s">
        <v>0</v>
      </c>
      <c r="C72" s="67" t="s">
        <v>136</v>
      </c>
      <c r="D72" s="68">
        <v>4300000</v>
      </c>
      <c r="E72" s="68">
        <v>4731370.38</v>
      </c>
      <c r="F72" s="70">
        <f t="shared" si="0"/>
        <v>110.03186930232557</v>
      </c>
      <c r="G72" s="64">
        <f>G73</f>
        <v>4900000</v>
      </c>
    </row>
    <row r="73" spans="1:7" ht="34.5" x14ac:dyDescent="0.25">
      <c r="A73" s="65" t="s">
        <v>137</v>
      </c>
      <c r="B73" s="66" t="s">
        <v>0</v>
      </c>
      <c r="C73" s="67" t="s">
        <v>138</v>
      </c>
      <c r="D73" s="68">
        <v>4300000</v>
      </c>
      <c r="E73" s="68">
        <v>4731370.38</v>
      </c>
      <c r="F73" s="70">
        <f t="shared" si="0"/>
        <v>110.03186930232557</v>
      </c>
      <c r="G73" s="64">
        <v>4900000</v>
      </c>
    </row>
    <row r="74" spans="1:7" ht="34.5" x14ac:dyDescent="0.25">
      <c r="A74" s="65" t="s">
        <v>139</v>
      </c>
      <c r="B74" s="66" t="s">
        <v>0</v>
      </c>
      <c r="C74" s="67" t="s">
        <v>140</v>
      </c>
      <c r="D74" s="68" t="s">
        <v>13</v>
      </c>
      <c r="E74" s="68">
        <v>-263833.42</v>
      </c>
      <c r="F74" s="70"/>
      <c r="G74" s="64"/>
    </row>
    <row r="75" spans="1:7" ht="45.75" x14ac:dyDescent="0.25">
      <c r="A75" s="65" t="s">
        <v>141</v>
      </c>
      <c r="B75" s="66" t="s">
        <v>0</v>
      </c>
      <c r="C75" s="67" t="s">
        <v>142</v>
      </c>
      <c r="D75" s="68" t="s">
        <v>13</v>
      </c>
      <c r="E75" s="68">
        <v>-263833.42</v>
      </c>
      <c r="F75" s="70"/>
      <c r="G75" s="64"/>
    </row>
    <row r="76" spans="1:7" ht="57" x14ac:dyDescent="0.25">
      <c r="A76" s="65" t="s">
        <v>143</v>
      </c>
      <c r="B76" s="66" t="s">
        <v>0</v>
      </c>
      <c r="C76" s="67" t="s">
        <v>144</v>
      </c>
      <c r="D76" s="68" t="s">
        <v>13</v>
      </c>
      <c r="E76" s="68">
        <v>6033.78</v>
      </c>
      <c r="F76" s="70"/>
      <c r="G76" s="63"/>
    </row>
    <row r="77" spans="1:7" ht="57" x14ac:dyDescent="0.25">
      <c r="A77" s="65" t="s">
        <v>145</v>
      </c>
      <c r="B77" s="66" t="s">
        <v>0</v>
      </c>
      <c r="C77" s="67" t="s">
        <v>146</v>
      </c>
      <c r="D77" s="68" t="s">
        <v>13</v>
      </c>
      <c r="E77" s="68">
        <v>6033.78</v>
      </c>
      <c r="F77" s="70"/>
      <c r="G77" s="64"/>
    </row>
    <row r="78" spans="1:7" ht="68.25" x14ac:dyDescent="0.25">
      <c r="A78" s="65" t="s">
        <v>147</v>
      </c>
      <c r="B78" s="66" t="s">
        <v>0</v>
      </c>
      <c r="C78" s="67" t="s">
        <v>148</v>
      </c>
      <c r="D78" s="68" t="s">
        <v>13</v>
      </c>
      <c r="E78" s="68">
        <v>6033.78</v>
      </c>
      <c r="F78" s="70"/>
      <c r="G78" s="64"/>
    </row>
    <row r="79" spans="1:7" x14ac:dyDescent="0.25">
      <c r="A79" s="65" t="s">
        <v>149</v>
      </c>
      <c r="B79" s="66" t="s">
        <v>0</v>
      </c>
      <c r="C79" s="67" t="s">
        <v>150</v>
      </c>
      <c r="D79" s="68">
        <v>540000</v>
      </c>
      <c r="E79" s="68">
        <v>796278.18</v>
      </c>
      <c r="F79" s="70">
        <f t="shared" ref="F79" si="1">E79/D79*100</f>
        <v>147.45892222222224</v>
      </c>
      <c r="G79" s="64"/>
    </row>
    <row r="80" spans="1:7" ht="90.75" x14ac:dyDescent="0.25">
      <c r="A80" s="65" t="s">
        <v>151</v>
      </c>
      <c r="B80" s="66" t="s">
        <v>0</v>
      </c>
      <c r="C80" s="67" t="s">
        <v>152</v>
      </c>
      <c r="D80" s="68" t="s">
        <v>13</v>
      </c>
      <c r="E80" s="68">
        <v>9567.68</v>
      </c>
      <c r="F80" s="70"/>
      <c r="G80" s="64"/>
    </row>
    <row r="81" spans="1:7" ht="45.75" x14ac:dyDescent="0.25">
      <c r="A81" s="65" t="s">
        <v>153</v>
      </c>
      <c r="B81" s="66" t="s">
        <v>0</v>
      </c>
      <c r="C81" s="67" t="s">
        <v>154</v>
      </c>
      <c r="D81" s="68" t="s">
        <v>13</v>
      </c>
      <c r="E81" s="68">
        <v>5567.68</v>
      </c>
      <c r="F81" s="70"/>
      <c r="G81" s="64"/>
    </row>
    <row r="82" spans="1:7" ht="57" x14ac:dyDescent="0.25">
      <c r="A82" s="65" t="s">
        <v>155</v>
      </c>
      <c r="B82" s="66" t="s">
        <v>0</v>
      </c>
      <c r="C82" s="67" t="s">
        <v>156</v>
      </c>
      <c r="D82" s="68" t="s">
        <v>13</v>
      </c>
      <c r="E82" s="68">
        <v>5567.68</v>
      </c>
      <c r="F82" s="70"/>
      <c r="G82" s="64"/>
    </row>
    <row r="83" spans="1:7" ht="68.25" x14ac:dyDescent="0.25">
      <c r="A83" s="65" t="s">
        <v>157</v>
      </c>
      <c r="B83" s="66" t="s">
        <v>0</v>
      </c>
      <c r="C83" s="67" t="s">
        <v>158</v>
      </c>
      <c r="D83" s="68" t="s">
        <v>13</v>
      </c>
      <c r="E83" s="68">
        <v>4000</v>
      </c>
      <c r="F83" s="70"/>
      <c r="G83" s="64"/>
    </row>
    <row r="84" spans="1:7" ht="57" x14ac:dyDescent="0.25">
      <c r="A84" s="65" t="s">
        <v>159</v>
      </c>
      <c r="B84" s="66" t="s">
        <v>0</v>
      </c>
      <c r="C84" s="67" t="s">
        <v>160</v>
      </c>
      <c r="D84" s="68" t="s">
        <v>13</v>
      </c>
      <c r="E84" s="68">
        <v>4000</v>
      </c>
      <c r="F84" s="70"/>
      <c r="G84" s="63"/>
    </row>
    <row r="85" spans="1:7" ht="23.25" x14ac:dyDescent="0.25">
      <c r="A85" s="65" t="s">
        <v>161</v>
      </c>
      <c r="B85" s="66" t="s">
        <v>0</v>
      </c>
      <c r="C85" s="67" t="s">
        <v>162</v>
      </c>
      <c r="D85" s="68">
        <v>540000</v>
      </c>
      <c r="E85" s="68">
        <v>786710.5</v>
      </c>
      <c r="F85" s="70">
        <f>E85/D85*100</f>
        <v>145.68712962962962</v>
      </c>
      <c r="G85" s="63">
        <f>G86</f>
        <v>796300</v>
      </c>
    </row>
    <row r="86" spans="1:7" ht="68.25" x14ac:dyDescent="0.25">
      <c r="A86" s="65" t="s">
        <v>163</v>
      </c>
      <c r="B86" s="66" t="s">
        <v>0</v>
      </c>
      <c r="C86" s="67" t="s">
        <v>164</v>
      </c>
      <c r="D86" s="68">
        <v>540000</v>
      </c>
      <c r="E86" s="68">
        <v>786710.5</v>
      </c>
      <c r="F86" s="70">
        <f t="shared" ref="F86:F99" si="2">E86/D86*100</f>
        <v>145.68712962962962</v>
      </c>
      <c r="G86" s="64">
        <f>G87</f>
        <v>796300</v>
      </c>
    </row>
    <row r="87" spans="1:7" ht="45.75" x14ac:dyDescent="0.25">
      <c r="A87" s="65" t="s">
        <v>165</v>
      </c>
      <c r="B87" s="66" t="s">
        <v>0</v>
      </c>
      <c r="C87" s="67" t="s">
        <v>166</v>
      </c>
      <c r="D87" s="68">
        <v>540000</v>
      </c>
      <c r="E87" s="68">
        <v>786710.5</v>
      </c>
      <c r="F87" s="70">
        <f>E87/D87*100</f>
        <v>145.68712962962962</v>
      </c>
      <c r="G87" s="64">
        <v>796300</v>
      </c>
    </row>
    <row r="88" spans="1:7" x14ac:dyDescent="0.25">
      <c r="A88" s="65" t="s">
        <v>167</v>
      </c>
      <c r="B88" s="66" t="s">
        <v>0</v>
      </c>
      <c r="C88" s="67" t="s">
        <v>168</v>
      </c>
      <c r="D88" s="68">
        <v>95945242.340000004</v>
      </c>
      <c r="E88" s="68">
        <v>81195833.239999995</v>
      </c>
      <c r="F88" s="70">
        <f t="shared" si="2"/>
        <v>84.627263697211049</v>
      </c>
      <c r="G88" s="63">
        <f>G90+G93+G96+G98+G100+G103</f>
        <v>103715130.34999999</v>
      </c>
    </row>
    <row r="89" spans="1:7" ht="23.25" x14ac:dyDescent="0.25">
      <c r="A89" s="65" t="s">
        <v>169</v>
      </c>
      <c r="B89" s="66" t="s">
        <v>0</v>
      </c>
      <c r="C89" s="67" t="s">
        <v>170</v>
      </c>
      <c r="D89" s="68">
        <v>95945242.340000004</v>
      </c>
      <c r="E89" s="68">
        <v>83509784.730000004</v>
      </c>
      <c r="F89" s="70">
        <f t="shared" si="2"/>
        <v>87.039005471545309</v>
      </c>
      <c r="G89" s="64">
        <f>G88</f>
        <v>103715130.34999999</v>
      </c>
    </row>
    <row r="90" spans="1:7" ht="23.25" x14ac:dyDescent="0.25">
      <c r="A90" s="65" t="s">
        <v>171</v>
      </c>
      <c r="B90" s="66" t="s">
        <v>0</v>
      </c>
      <c r="C90" s="67" t="s">
        <v>172</v>
      </c>
      <c r="D90" s="68">
        <v>10933644</v>
      </c>
      <c r="E90" s="68">
        <v>9000000</v>
      </c>
      <c r="F90" s="70">
        <f t="shared" si="2"/>
        <v>82.314734227673767</v>
      </c>
      <c r="G90" s="64">
        <f>G91</f>
        <v>10933644</v>
      </c>
    </row>
    <row r="91" spans="1:7" x14ac:dyDescent="0.25">
      <c r="A91" s="65" t="s">
        <v>173</v>
      </c>
      <c r="B91" s="66" t="s">
        <v>0</v>
      </c>
      <c r="C91" s="67" t="s">
        <v>174</v>
      </c>
      <c r="D91" s="68">
        <v>10933644</v>
      </c>
      <c r="E91" s="68">
        <v>9000000</v>
      </c>
      <c r="F91" s="70">
        <f t="shared" si="2"/>
        <v>82.314734227673767</v>
      </c>
      <c r="G91" s="64">
        <f>G92</f>
        <v>10933644</v>
      </c>
    </row>
    <row r="92" spans="1:7" ht="34.5" x14ac:dyDescent="0.25">
      <c r="A92" s="65" t="s">
        <v>175</v>
      </c>
      <c r="B92" s="66" t="s">
        <v>0</v>
      </c>
      <c r="C92" s="67" t="s">
        <v>176</v>
      </c>
      <c r="D92" s="68">
        <v>10933644</v>
      </c>
      <c r="E92" s="68">
        <v>9000000</v>
      </c>
      <c r="F92" s="70">
        <f t="shared" si="2"/>
        <v>82.314734227673767</v>
      </c>
      <c r="G92" s="64">
        <v>10933644</v>
      </c>
    </row>
    <row r="93" spans="1:7" ht="23.25" x14ac:dyDescent="0.25">
      <c r="A93" s="65" t="s">
        <v>177</v>
      </c>
      <c r="B93" s="66" t="s">
        <v>0</v>
      </c>
      <c r="C93" s="67" t="s">
        <v>178</v>
      </c>
      <c r="D93" s="68">
        <v>52632910.340000004</v>
      </c>
      <c r="E93" s="68">
        <v>39181980.32</v>
      </c>
      <c r="F93" s="70">
        <f t="shared" si="2"/>
        <v>74.443879441381469</v>
      </c>
      <c r="G93" s="64">
        <f>G94</f>
        <v>11116434.210000001</v>
      </c>
    </row>
    <row r="94" spans="1:7" ht="68.25" x14ac:dyDescent="0.25">
      <c r="A94" s="65" t="s">
        <v>179</v>
      </c>
      <c r="B94" s="66" t="s">
        <v>0</v>
      </c>
      <c r="C94" s="67" t="s">
        <v>180</v>
      </c>
      <c r="D94" s="68">
        <v>11116434.210000001</v>
      </c>
      <c r="E94" s="68">
        <v>1422238.63</v>
      </c>
      <c r="F94" s="70">
        <f t="shared" si="2"/>
        <v>12.794018325773907</v>
      </c>
      <c r="G94" s="64">
        <v>11116434.210000001</v>
      </c>
    </row>
    <row r="95" spans="1:7" ht="68.25" x14ac:dyDescent="0.25">
      <c r="A95" s="65" t="s">
        <v>181</v>
      </c>
      <c r="B95" s="66" t="s">
        <v>0</v>
      </c>
      <c r="C95" s="67" t="s">
        <v>182</v>
      </c>
      <c r="D95" s="68">
        <v>11116434.210000001</v>
      </c>
      <c r="E95" s="68">
        <v>1422238.63</v>
      </c>
      <c r="F95" s="70">
        <f t="shared" si="2"/>
        <v>12.794018325773907</v>
      </c>
      <c r="G95" s="64">
        <v>11116434.210000001</v>
      </c>
    </row>
    <row r="96" spans="1:7" ht="23.25" x14ac:dyDescent="0.25">
      <c r="A96" s="65" t="s">
        <v>183</v>
      </c>
      <c r="B96" s="66" t="s">
        <v>0</v>
      </c>
      <c r="C96" s="67" t="s">
        <v>184</v>
      </c>
      <c r="D96" s="68">
        <v>2915974</v>
      </c>
      <c r="E96" s="68">
        <v>2915974</v>
      </c>
      <c r="F96" s="70">
        <f t="shared" si="2"/>
        <v>100</v>
      </c>
      <c r="G96" s="64">
        <f>G97</f>
        <v>2915974</v>
      </c>
    </row>
    <row r="97" spans="1:7" ht="23.25" x14ac:dyDescent="0.25">
      <c r="A97" s="65" t="s">
        <v>185</v>
      </c>
      <c r="B97" s="66" t="s">
        <v>0</v>
      </c>
      <c r="C97" s="67" t="s">
        <v>186</v>
      </c>
      <c r="D97" s="68">
        <v>2915974</v>
      </c>
      <c r="E97" s="68">
        <v>2915974</v>
      </c>
      <c r="F97" s="70">
        <f t="shared" si="2"/>
        <v>100</v>
      </c>
      <c r="G97" s="64">
        <v>2915974</v>
      </c>
    </row>
    <row r="98" spans="1:7" x14ac:dyDescent="0.25">
      <c r="A98" s="65" t="s">
        <v>187</v>
      </c>
      <c r="B98" s="66" t="s">
        <v>0</v>
      </c>
      <c r="C98" s="67" t="s">
        <v>188</v>
      </c>
      <c r="D98" s="68">
        <v>38600502.130000003</v>
      </c>
      <c r="E98" s="68">
        <v>34843767.689999998</v>
      </c>
      <c r="F98" s="70">
        <f t="shared" si="2"/>
        <v>90.267653961215444</v>
      </c>
      <c r="G98" s="64">
        <f>G99</f>
        <v>39034402.140000001</v>
      </c>
    </row>
    <row r="99" spans="1:7" x14ac:dyDescent="0.25">
      <c r="A99" s="65" t="s">
        <v>189</v>
      </c>
      <c r="B99" s="66" t="s">
        <v>0</v>
      </c>
      <c r="C99" s="67" t="s">
        <v>190</v>
      </c>
      <c r="D99" s="68">
        <v>38600502.130000003</v>
      </c>
      <c r="E99" s="68">
        <v>34843767.689999998</v>
      </c>
      <c r="F99" s="70">
        <f t="shared" si="2"/>
        <v>90.267653961215444</v>
      </c>
      <c r="G99" s="64">
        <v>39034402.140000001</v>
      </c>
    </row>
    <row r="100" spans="1:7" ht="23.25" x14ac:dyDescent="0.25">
      <c r="A100" s="65" t="s">
        <v>191</v>
      </c>
      <c r="B100" s="66" t="s">
        <v>0</v>
      </c>
      <c r="C100" s="67" t="s">
        <v>192</v>
      </c>
      <c r="D100" s="68">
        <v>1443388</v>
      </c>
      <c r="E100" s="68">
        <v>1832404</v>
      </c>
      <c r="F100" s="70">
        <f>E100/D100*100</f>
        <v>126.95158890055896</v>
      </c>
      <c r="G100" s="69">
        <f>G101</f>
        <v>2436576</v>
      </c>
    </row>
    <row r="101" spans="1:7" ht="23.25" x14ac:dyDescent="0.25">
      <c r="A101" s="65" t="s">
        <v>193</v>
      </c>
      <c r="B101" s="66" t="s">
        <v>0</v>
      </c>
      <c r="C101" s="67" t="s">
        <v>194</v>
      </c>
      <c r="D101" s="68">
        <v>1443388</v>
      </c>
      <c r="E101" s="68">
        <v>1832404</v>
      </c>
      <c r="F101" s="70">
        <f t="shared" ref="F101:F105" si="3">E101/D101*100</f>
        <v>126.95158890055896</v>
      </c>
      <c r="G101" s="69">
        <f>G102</f>
        <v>2436576</v>
      </c>
    </row>
    <row r="102" spans="1:7" ht="23.25" x14ac:dyDescent="0.25">
      <c r="A102" s="65" t="s">
        <v>195</v>
      </c>
      <c r="B102" s="66" t="s">
        <v>0</v>
      </c>
      <c r="C102" s="67" t="s">
        <v>196</v>
      </c>
      <c r="D102" s="68">
        <v>1443388</v>
      </c>
      <c r="E102" s="68">
        <v>1832404</v>
      </c>
      <c r="F102" s="70">
        <f t="shared" si="3"/>
        <v>126.95158890055896</v>
      </c>
      <c r="G102" s="69">
        <v>2436576</v>
      </c>
    </row>
    <row r="103" spans="1:7" x14ac:dyDescent="0.25">
      <c r="A103" s="65" t="s">
        <v>197</v>
      </c>
      <c r="B103" s="66" t="s">
        <v>0</v>
      </c>
      <c r="C103" s="67" t="s">
        <v>198</v>
      </c>
      <c r="D103" s="68">
        <v>30935300</v>
      </c>
      <c r="E103" s="68">
        <v>33495400.41</v>
      </c>
      <c r="F103" s="70">
        <f t="shared" si="3"/>
        <v>108.27566052373825</v>
      </c>
      <c r="G103" s="64">
        <f>G104</f>
        <v>37278100</v>
      </c>
    </row>
    <row r="104" spans="1:7" ht="23.25" x14ac:dyDescent="0.25">
      <c r="A104" s="65" t="s">
        <v>199</v>
      </c>
      <c r="B104" s="66" t="s">
        <v>0</v>
      </c>
      <c r="C104" s="67" t="s">
        <v>200</v>
      </c>
      <c r="D104" s="68">
        <v>30935300</v>
      </c>
      <c r="E104" s="68">
        <v>33495400.41</v>
      </c>
      <c r="F104" s="70">
        <f t="shared" si="3"/>
        <v>108.27566052373825</v>
      </c>
      <c r="G104" s="64">
        <f>G105</f>
        <v>37278100</v>
      </c>
    </row>
    <row r="105" spans="1:7" ht="23.25" x14ac:dyDescent="0.25">
      <c r="A105" s="65" t="s">
        <v>201</v>
      </c>
      <c r="B105" s="66" t="s">
        <v>0</v>
      </c>
      <c r="C105" s="67" t="s">
        <v>202</v>
      </c>
      <c r="D105" s="68">
        <v>30935300</v>
      </c>
      <c r="E105" s="68">
        <v>33495400.41</v>
      </c>
      <c r="F105" s="70">
        <f t="shared" si="3"/>
        <v>108.27566052373825</v>
      </c>
      <c r="G105" s="64">
        <v>37278100</v>
      </c>
    </row>
    <row r="106" spans="1:7" ht="34.5" x14ac:dyDescent="0.25">
      <c r="A106" s="65" t="s">
        <v>203</v>
      </c>
      <c r="B106" s="66" t="s">
        <v>0</v>
      </c>
      <c r="C106" s="67" t="s">
        <v>204</v>
      </c>
      <c r="D106" s="68" t="s">
        <v>13</v>
      </c>
      <c r="E106" s="68">
        <v>-2313951.4900000002</v>
      </c>
      <c r="F106" s="68" t="s">
        <v>13</v>
      </c>
      <c r="G106" s="69"/>
    </row>
    <row r="107" spans="1:7" ht="34.5" x14ac:dyDescent="0.25">
      <c r="A107" s="65" t="s">
        <v>205</v>
      </c>
      <c r="B107" s="66" t="s">
        <v>0</v>
      </c>
      <c r="C107" s="67" t="s">
        <v>206</v>
      </c>
      <c r="D107" s="68" t="s">
        <v>13</v>
      </c>
      <c r="E107" s="68">
        <v>-2313951.4900000002</v>
      </c>
      <c r="F107" s="68" t="s">
        <v>13</v>
      </c>
      <c r="G107" s="69"/>
    </row>
    <row r="108" spans="1:7" ht="34.5" x14ac:dyDescent="0.25">
      <c r="A108" s="65" t="s">
        <v>207</v>
      </c>
      <c r="B108" s="66" t="s">
        <v>0</v>
      </c>
      <c r="C108" s="67" t="s">
        <v>208</v>
      </c>
      <c r="D108" s="68" t="s">
        <v>13</v>
      </c>
      <c r="E108" s="68">
        <v>-2313951.4900000002</v>
      </c>
      <c r="F108" s="68" t="s">
        <v>13</v>
      </c>
      <c r="G108" s="69"/>
    </row>
    <row r="109" spans="1:7" ht="15" customHeight="1" x14ac:dyDescent="0.25">
      <c r="A109" s="95"/>
      <c r="B109" s="95"/>
      <c r="C109" s="95"/>
      <c r="D109" s="95"/>
      <c r="E109" s="95"/>
      <c r="F109" s="95"/>
      <c r="G109" s="95"/>
    </row>
  </sheetData>
  <mergeCells count="9">
    <mergeCell ref="B2:E2"/>
    <mergeCell ref="G4:G6"/>
    <mergeCell ref="A3:F3"/>
    <mergeCell ref="A4:A6"/>
    <mergeCell ref="B4:B6"/>
    <mergeCell ref="C4:C6"/>
    <mergeCell ref="D4:D6"/>
    <mergeCell ref="E4:E6"/>
    <mergeCell ref="F4:F6"/>
  </mergeCells>
  <pageMargins left="0.39374999999999999" right="0.39374999999999999" top="0.39374999999999999" bottom="0.39374999999999999" header="0.51180552999999995" footer="0.51180552999999995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7"/>
  <sheetViews>
    <sheetView tabSelected="1" zoomScaleNormal="100" zoomScaleSheetLayoutView="100" workbookViewId="0">
      <selection activeCell="F17" sqref="F17"/>
    </sheetView>
  </sheetViews>
  <sheetFormatPr defaultColWidth="8.5703125" defaultRowHeight="15" x14ac:dyDescent="0.25"/>
  <cols>
    <col min="1" max="1" width="50.7109375" style="1" customWidth="1"/>
    <col min="2" max="2" width="12.5703125" style="1" customWidth="1"/>
    <col min="3" max="3" width="25.7109375" style="1" customWidth="1"/>
    <col min="4" max="6" width="18.7109375" style="1" customWidth="1"/>
    <col min="7" max="7" width="8.5703125" style="1" customWidth="1"/>
    <col min="8" max="16384" width="8.5703125" style="1"/>
  </cols>
  <sheetData>
    <row r="1" spans="1:7" ht="15" customHeight="1" x14ac:dyDescent="0.25">
      <c r="A1" s="16"/>
      <c r="B1" s="17"/>
      <c r="C1" s="18"/>
      <c r="D1" s="6"/>
      <c r="E1" s="19"/>
      <c r="F1" s="10"/>
      <c r="G1" s="4"/>
    </row>
    <row r="2" spans="1:7" ht="14.1" customHeight="1" x14ac:dyDescent="0.25">
      <c r="A2" s="117" t="s">
        <v>253</v>
      </c>
      <c r="B2" s="118"/>
      <c r="C2" s="118"/>
      <c r="D2" s="118"/>
      <c r="E2" s="118"/>
      <c r="F2" s="118"/>
      <c r="G2" s="4"/>
    </row>
    <row r="3" spans="1:7" ht="12" customHeight="1" x14ac:dyDescent="0.25">
      <c r="A3" s="20"/>
      <c r="B3" s="21"/>
      <c r="C3" s="22"/>
      <c r="D3" s="23"/>
      <c r="E3" s="24"/>
      <c r="F3" s="25"/>
      <c r="G3" s="4"/>
    </row>
    <row r="4" spans="1:7" ht="13.5" customHeight="1" x14ac:dyDescent="0.25">
      <c r="A4" s="119" t="s">
        <v>1</v>
      </c>
      <c r="B4" s="119" t="s">
        <v>2</v>
      </c>
      <c r="C4" s="119" t="s">
        <v>209</v>
      </c>
      <c r="D4" s="119" t="s">
        <v>4</v>
      </c>
      <c r="E4" s="119" t="s">
        <v>254</v>
      </c>
      <c r="F4" s="119" t="s">
        <v>251</v>
      </c>
      <c r="G4" s="4"/>
    </row>
    <row r="5" spans="1:7" ht="12" customHeight="1" x14ac:dyDescent="0.25">
      <c r="A5" s="120"/>
      <c r="B5" s="120"/>
      <c r="C5" s="120"/>
      <c r="D5" s="120"/>
      <c r="E5" s="120"/>
      <c r="F5" s="120"/>
      <c r="G5" s="4"/>
    </row>
    <row r="6" spans="1:7" ht="12" customHeight="1" x14ac:dyDescent="0.25">
      <c r="A6" s="120"/>
      <c r="B6" s="120"/>
      <c r="C6" s="120"/>
      <c r="D6" s="120"/>
      <c r="E6" s="120"/>
      <c r="F6" s="120"/>
      <c r="G6" s="4"/>
    </row>
    <row r="7" spans="1:7" ht="11.25" customHeight="1" x14ac:dyDescent="0.25">
      <c r="A7" s="120"/>
      <c r="B7" s="120"/>
      <c r="C7" s="120"/>
      <c r="D7" s="120"/>
      <c r="E7" s="120"/>
      <c r="F7" s="120"/>
      <c r="G7" s="4"/>
    </row>
    <row r="8" spans="1:7" ht="10.5" customHeight="1" x14ac:dyDescent="0.25">
      <c r="A8" s="120"/>
      <c r="B8" s="120"/>
      <c r="C8" s="120"/>
      <c r="D8" s="120"/>
      <c r="E8" s="120"/>
      <c r="F8" s="120"/>
      <c r="G8" s="4"/>
    </row>
    <row r="9" spans="1:7" ht="12" customHeight="1" x14ac:dyDescent="0.25">
      <c r="A9" s="7">
        <v>1</v>
      </c>
      <c r="B9" s="8">
        <v>2</v>
      </c>
      <c r="C9" s="11">
        <v>3</v>
      </c>
      <c r="D9" s="12" t="s">
        <v>5</v>
      </c>
      <c r="E9" s="12" t="s">
        <v>6</v>
      </c>
      <c r="F9" s="12" t="s">
        <v>7</v>
      </c>
      <c r="G9" s="4"/>
    </row>
    <row r="10" spans="1:7" ht="18" customHeight="1" x14ac:dyDescent="0.25">
      <c r="A10" s="15" t="s">
        <v>210</v>
      </c>
      <c r="B10" s="26">
        <v>500</v>
      </c>
      <c r="C10" s="27" t="s">
        <v>9</v>
      </c>
      <c r="D10" s="9">
        <v>37874878.799999997</v>
      </c>
      <c r="E10" s="9">
        <v>-7084451.0700000003</v>
      </c>
      <c r="F10" s="13">
        <v>11729878.800000001</v>
      </c>
      <c r="G10" s="4"/>
    </row>
    <row r="11" spans="1:7" ht="12" customHeight="1" x14ac:dyDescent="0.25">
      <c r="A11" s="28" t="s">
        <v>10</v>
      </c>
      <c r="B11" s="29"/>
      <c r="C11" s="30"/>
      <c r="D11" s="31"/>
      <c r="E11" s="31"/>
      <c r="F11" s="32"/>
      <c r="G11" s="4"/>
    </row>
    <row r="12" spans="1:7" ht="18" customHeight="1" x14ac:dyDescent="0.25">
      <c r="A12" s="33" t="s">
        <v>211</v>
      </c>
      <c r="B12" s="29">
        <v>520</v>
      </c>
      <c r="C12" s="30" t="s">
        <v>9</v>
      </c>
      <c r="D12" s="34" t="s">
        <v>13</v>
      </c>
      <c r="E12" s="34" t="s">
        <v>13</v>
      </c>
      <c r="F12" s="35" t="s">
        <v>13</v>
      </c>
      <c r="G12" s="4"/>
    </row>
    <row r="13" spans="1:7" ht="12" customHeight="1" x14ac:dyDescent="0.25">
      <c r="A13" s="36" t="s">
        <v>212</v>
      </c>
      <c r="B13" s="29"/>
      <c r="C13" s="30"/>
      <c r="D13" s="31"/>
      <c r="E13" s="31"/>
      <c r="F13" s="32"/>
      <c r="G13" s="4"/>
    </row>
    <row r="14" spans="1:7" ht="14.1" customHeight="1" x14ac:dyDescent="0.25">
      <c r="A14" s="37" t="s">
        <v>213</v>
      </c>
      <c r="B14" s="29">
        <v>620</v>
      </c>
      <c r="C14" s="30" t="s">
        <v>9</v>
      </c>
      <c r="D14" s="34" t="s">
        <v>13</v>
      </c>
      <c r="E14" s="34" t="s">
        <v>13</v>
      </c>
      <c r="F14" s="35" t="s">
        <v>13</v>
      </c>
      <c r="G14" s="4"/>
    </row>
    <row r="15" spans="1:7" ht="12.95" customHeight="1" x14ac:dyDescent="0.25">
      <c r="A15" s="38" t="s">
        <v>212</v>
      </c>
      <c r="B15" s="29"/>
      <c r="C15" s="30"/>
      <c r="D15" s="31"/>
      <c r="E15" s="31"/>
      <c r="F15" s="32"/>
      <c r="G15" s="4"/>
    </row>
    <row r="16" spans="1:7" ht="14.1" customHeight="1" x14ac:dyDescent="0.25">
      <c r="A16" s="39" t="s">
        <v>214</v>
      </c>
      <c r="B16" s="29">
        <v>700</v>
      </c>
      <c r="C16" s="30"/>
      <c r="D16" s="34">
        <v>37874878.799999997</v>
      </c>
      <c r="E16" s="34">
        <v>-7084451.0700000003</v>
      </c>
      <c r="F16" s="35">
        <f>F17</f>
        <v>35314730.799999982</v>
      </c>
      <c r="G16" s="4"/>
    </row>
    <row r="17" spans="1:7" ht="23.25" x14ac:dyDescent="0.25">
      <c r="A17" s="40" t="s">
        <v>215</v>
      </c>
      <c r="B17" s="29">
        <v>700</v>
      </c>
      <c r="C17" s="30" t="s">
        <v>216</v>
      </c>
      <c r="D17" s="34">
        <v>37874878.799999997</v>
      </c>
      <c r="E17" s="34">
        <v>-7084451.0700000003</v>
      </c>
      <c r="F17" s="35">
        <f>F22+F24</f>
        <v>35314730.799999982</v>
      </c>
      <c r="G17" s="4"/>
    </row>
    <row r="18" spans="1:7" ht="14.1" customHeight="1" x14ac:dyDescent="0.25">
      <c r="A18" s="37" t="s">
        <v>217</v>
      </c>
      <c r="B18" s="29">
        <v>710</v>
      </c>
      <c r="C18" s="30"/>
      <c r="D18" s="34" t="s">
        <v>13</v>
      </c>
      <c r="E18" s="34" t="s">
        <v>13</v>
      </c>
      <c r="F18" s="41"/>
      <c r="G18" s="4"/>
    </row>
    <row r="19" spans="1:7" x14ac:dyDescent="0.25">
      <c r="A19" s="14" t="s">
        <v>218</v>
      </c>
      <c r="B19" s="29">
        <v>710</v>
      </c>
      <c r="C19" s="30" t="s">
        <v>219</v>
      </c>
      <c r="D19" s="34">
        <v>-232966442.34</v>
      </c>
      <c r="E19" s="34">
        <v>-218584979.28999999</v>
      </c>
      <c r="F19" s="34">
        <v>-266441430.34999999</v>
      </c>
      <c r="G19" s="4"/>
    </row>
    <row r="20" spans="1:7" x14ac:dyDescent="0.25">
      <c r="A20" s="14" t="s">
        <v>220</v>
      </c>
      <c r="B20" s="29">
        <v>710</v>
      </c>
      <c r="C20" s="30" t="s">
        <v>221</v>
      </c>
      <c r="D20" s="34">
        <v>-232966442.34</v>
      </c>
      <c r="E20" s="34">
        <v>-218584979.28999999</v>
      </c>
      <c r="F20" s="34">
        <v>-266441430.34999999</v>
      </c>
      <c r="G20" s="4"/>
    </row>
    <row r="21" spans="1:7" x14ac:dyDescent="0.25">
      <c r="A21" s="14" t="s">
        <v>222</v>
      </c>
      <c r="B21" s="29">
        <v>710</v>
      </c>
      <c r="C21" s="30" t="s">
        <v>223</v>
      </c>
      <c r="D21" s="34">
        <v>-232966442.34</v>
      </c>
      <c r="E21" s="34">
        <v>-218584979.28999999</v>
      </c>
      <c r="F21" s="34">
        <v>-266441430.34999999</v>
      </c>
      <c r="G21" s="4"/>
    </row>
    <row r="22" spans="1:7" ht="23.25" x14ac:dyDescent="0.25">
      <c r="A22" s="14" t="s">
        <v>224</v>
      </c>
      <c r="B22" s="29">
        <v>710</v>
      </c>
      <c r="C22" s="30" t="s">
        <v>225</v>
      </c>
      <c r="D22" s="34">
        <v>-232966442.34</v>
      </c>
      <c r="E22" s="34">
        <v>-218584979.28999999</v>
      </c>
      <c r="F22" s="34">
        <v>-266441430.34999999</v>
      </c>
      <c r="G22" s="4"/>
    </row>
    <row r="23" spans="1:7" ht="14.1" customHeight="1" x14ac:dyDescent="0.25">
      <c r="A23" s="37" t="s">
        <v>226</v>
      </c>
      <c r="B23" s="29">
        <v>720</v>
      </c>
      <c r="C23" s="30"/>
      <c r="D23" s="34" t="s">
        <v>13</v>
      </c>
      <c r="E23" s="34" t="s">
        <v>13</v>
      </c>
      <c r="F23" s="41"/>
      <c r="G23" s="4"/>
    </row>
    <row r="24" spans="1:7" x14ac:dyDescent="0.25">
      <c r="A24" s="14" t="s">
        <v>227</v>
      </c>
      <c r="B24" s="29">
        <v>720</v>
      </c>
      <c r="C24" s="42" t="s">
        <v>228</v>
      </c>
      <c r="D24" s="34">
        <v>278171309.14999998</v>
      </c>
      <c r="E24" s="34">
        <v>211500528.22</v>
      </c>
      <c r="F24" s="34">
        <f>F25</f>
        <v>301756161.14999998</v>
      </c>
      <c r="G24" s="4"/>
    </row>
    <row r="25" spans="1:7" x14ac:dyDescent="0.25">
      <c r="A25" s="14" t="s">
        <v>229</v>
      </c>
      <c r="B25" s="29">
        <v>720</v>
      </c>
      <c r="C25" s="42" t="s">
        <v>230</v>
      </c>
      <c r="D25" s="34">
        <v>278171309.14999998</v>
      </c>
      <c r="E25" s="34">
        <v>211500528.22</v>
      </c>
      <c r="F25" s="34">
        <f>F26</f>
        <v>301756161.14999998</v>
      </c>
      <c r="G25" s="4"/>
    </row>
    <row r="26" spans="1:7" x14ac:dyDescent="0.25">
      <c r="A26" s="14" t="s">
        <v>231</v>
      </c>
      <c r="B26" s="29">
        <v>720</v>
      </c>
      <c r="C26" s="42" t="s">
        <v>232</v>
      </c>
      <c r="D26" s="34">
        <v>278171309.14999998</v>
      </c>
      <c r="E26" s="34">
        <v>211500528.22</v>
      </c>
      <c r="F26" s="34">
        <f>F27</f>
        <v>301756161.14999998</v>
      </c>
      <c r="G26" s="4"/>
    </row>
    <row r="27" spans="1:7" ht="23.25" x14ac:dyDescent="0.25">
      <c r="A27" s="14" t="s">
        <v>233</v>
      </c>
      <c r="B27" s="29">
        <v>720</v>
      </c>
      <c r="C27" s="42" t="s">
        <v>234</v>
      </c>
      <c r="D27" s="34">
        <v>278171309.14999998</v>
      </c>
      <c r="E27" s="34">
        <v>211500528.22</v>
      </c>
      <c r="F27" s="34">
        <v>301756161.14999998</v>
      </c>
      <c r="G27" s="4"/>
    </row>
    <row r="28" spans="1:7" ht="10.5" customHeight="1" x14ac:dyDescent="0.25">
      <c r="A28" s="43"/>
      <c r="B28" s="44"/>
      <c r="C28" s="45"/>
      <c r="D28" s="46"/>
      <c r="E28" s="47"/>
      <c r="F28" s="47"/>
      <c r="G28" s="4"/>
    </row>
    <row r="29" spans="1:7" x14ac:dyDescent="0.25">
      <c r="A29" s="48"/>
      <c r="B29" s="49"/>
      <c r="C29" s="48"/>
      <c r="D29" s="3"/>
      <c r="E29" s="50"/>
      <c r="F29" s="50"/>
      <c r="G29" s="4"/>
    </row>
    <row r="30" spans="1:7" ht="20.100000000000001" customHeight="1" x14ac:dyDescent="0.25">
      <c r="A30" s="5" t="s">
        <v>235</v>
      </c>
      <c r="B30" s="51"/>
      <c r="C30" s="4"/>
      <c r="D30" s="111" t="s">
        <v>255</v>
      </c>
      <c r="E30" s="112"/>
      <c r="F30" s="4"/>
      <c r="G30" s="4"/>
    </row>
    <row r="31" spans="1:7" ht="9.9499999999999993" customHeight="1" x14ac:dyDescent="0.25">
      <c r="A31" s="53"/>
      <c r="B31" s="54" t="s">
        <v>236</v>
      </c>
      <c r="C31" s="4"/>
      <c r="D31" s="107" t="s">
        <v>237</v>
      </c>
      <c r="E31" s="108"/>
      <c r="F31" s="4"/>
      <c r="G31" s="4"/>
    </row>
    <row r="32" spans="1:7" ht="9.9499999999999993" customHeight="1" x14ac:dyDescent="0.25">
      <c r="A32" s="48"/>
      <c r="B32" s="55"/>
      <c r="C32" s="56"/>
      <c r="D32" s="50"/>
      <c r="E32" s="50"/>
      <c r="F32" s="50"/>
      <c r="G32" s="4"/>
    </row>
    <row r="33" spans="1:7" ht="10.5" customHeight="1" x14ac:dyDescent="0.25">
      <c r="A33" s="57"/>
      <c r="B33" s="58"/>
      <c r="C33" s="56"/>
      <c r="D33" s="18"/>
      <c r="E33" s="113"/>
      <c r="F33" s="114"/>
      <c r="G33" s="4"/>
    </row>
    <row r="34" spans="1:7" x14ac:dyDescent="0.25">
      <c r="A34" s="16" t="s">
        <v>238</v>
      </c>
      <c r="B34" s="52"/>
      <c r="C34" s="4"/>
      <c r="D34" s="115" t="s">
        <v>239</v>
      </c>
      <c r="E34" s="116"/>
      <c r="F34" s="53"/>
      <c r="G34" s="4"/>
    </row>
    <row r="35" spans="1:7" ht="11.1" customHeight="1" x14ac:dyDescent="0.25">
      <c r="A35" s="4"/>
      <c r="B35" s="54" t="s">
        <v>236</v>
      </c>
      <c r="C35" s="4"/>
      <c r="D35" s="107" t="s">
        <v>237</v>
      </c>
      <c r="E35" s="108"/>
      <c r="F35" s="4"/>
      <c r="G35" s="4"/>
    </row>
    <row r="36" spans="1:7" ht="11.1" customHeight="1" x14ac:dyDescent="0.25">
      <c r="A36" s="4"/>
      <c r="B36" s="53"/>
      <c r="C36" s="4"/>
      <c r="D36" s="53"/>
      <c r="E36" s="53"/>
      <c r="F36" s="4"/>
      <c r="G36" s="4"/>
    </row>
    <row r="37" spans="1:7" ht="11.1" customHeight="1" x14ac:dyDescent="0.25">
      <c r="A37" s="4"/>
      <c r="B37" s="53"/>
      <c r="C37" s="4"/>
      <c r="D37" s="53"/>
      <c r="E37" s="53"/>
      <c r="F37" s="4"/>
      <c r="G37" s="4"/>
    </row>
    <row r="38" spans="1:7" ht="11.1" customHeight="1" x14ac:dyDescent="0.25">
      <c r="A38" s="4"/>
      <c r="B38" s="53"/>
      <c r="C38" s="4"/>
      <c r="D38" s="53"/>
      <c r="E38" s="53"/>
      <c r="F38" s="4"/>
      <c r="G38" s="4"/>
    </row>
    <row r="39" spans="1:7" ht="11.1" customHeight="1" x14ac:dyDescent="0.25">
      <c r="A39" s="4"/>
      <c r="B39" s="53"/>
      <c r="C39" s="4"/>
      <c r="D39" s="53"/>
      <c r="E39" s="53"/>
      <c r="F39" s="4"/>
      <c r="G39" s="4"/>
    </row>
    <row r="40" spans="1:7" ht="11.1" customHeight="1" x14ac:dyDescent="0.25">
      <c r="A40" s="4"/>
      <c r="B40" s="53"/>
      <c r="C40" s="4"/>
      <c r="D40" s="53"/>
      <c r="E40" s="53"/>
      <c r="F40" s="4"/>
      <c r="G40" s="4"/>
    </row>
    <row r="41" spans="1:7" ht="11.1" customHeight="1" x14ac:dyDescent="0.25">
      <c r="A41" s="4"/>
      <c r="B41" s="53"/>
      <c r="C41" s="4"/>
      <c r="D41" s="53"/>
      <c r="E41" s="53"/>
      <c r="F41" s="4"/>
      <c r="G41" s="4"/>
    </row>
    <row r="42" spans="1:7" ht="17.100000000000001" customHeight="1" x14ac:dyDescent="0.25">
      <c r="A42" s="3"/>
      <c r="B42" s="51"/>
      <c r="C42" s="56"/>
      <c r="D42" s="3"/>
      <c r="E42" s="3"/>
      <c r="F42" s="59" t="s">
        <v>240</v>
      </c>
      <c r="G42" s="4"/>
    </row>
    <row r="43" spans="1:7" ht="17.25" customHeight="1" x14ac:dyDescent="0.25">
      <c r="A43" s="5" t="s">
        <v>241</v>
      </c>
      <c r="B43" s="60"/>
      <c r="C43" s="4"/>
      <c r="D43" s="111" t="s">
        <v>242</v>
      </c>
      <c r="E43" s="112"/>
      <c r="F43" s="59" t="s">
        <v>240</v>
      </c>
      <c r="G43" s="4"/>
    </row>
    <row r="44" spans="1:7" ht="12" customHeight="1" x14ac:dyDescent="0.25">
      <c r="A44" s="53"/>
      <c r="B44" s="54" t="s">
        <v>236</v>
      </c>
      <c r="C44" s="4"/>
      <c r="D44" s="107" t="s">
        <v>237</v>
      </c>
      <c r="E44" s="108"/>
      <c r="F44" s="59" t="s">
        <v>240</v>
      </c>
      <c r="G44" s="4"/>
    </row>
    <row r="45" spans="1:7" ht="17.100000000000001" customHeight="1" x14ac:dyDescent="0.25">
      <c r="A45" s="5"/>
      <c r="B45" s="5"/>
      <c r="C45" s="5"/>
      <c r="D45" s="56"/>
      <c r="E45" s="3"/>
      <c r="F45" s="3"/>
      <c r="G45" s="4"/>
    </row>
    <row r="46" spans="1:7" hidden="1" x14ac:dyDescent="0.25">
      <c r="A46" s="5"/>
      <c r="B46" s="5" t="s">
        <v>243</v>
      </c>
      <c r="C46" s="5"/>
      <c r="D46" s="56"/>
      <c r="E46" s="3"/>
      <c r="F46" s="4"/>
      <c r="G46" s="4"/>
    </row>
    <row r="47" spans="1:7" hidden="1" x14ac:dyDescent="0.25">
      <c r="A47" s="59" t="s">
        <v>235</v>
      </c>
      <c r="B47" s="5"/>
      <c r="C47" s="5"/>
      <c r="D47" s="111"/>
      <c r="E47" s="112"/>
      <c r="F47" s="59" t="s">
        <v>243</v>
      </c>
      <c r="G47" s="4"/>
    </row>
    <row r="48" spans="1:7" hidden="1" x14ac:dyDescent="0.25">
      <c r="A48" s="59" t="s">
        <v>244</v>
      </c>
      <c r="B48" s="54" t="s">
        <v>236</v>
      </c>
      <c r="C48" s="4"/>
      <c r="D48" s="107" t="s">
        <v>237</v>
      </c>
      <c r="E48" s="108"/>
      <c r="F48" s="59" t="s">
        <v>243</v>
      </c>
      <c r="G48" s="4"/>
    </row>
    <row r="49" spans="1:7" ht="17.100000000000001" customHeight="1" x14ac:dyDescent="0.25">
      <c r="A49" s="59"/>
      <c r="B49" s="53"/>
      <c r="C49" s="4"/>
      <c r="D49" s="53"/>
      <c r="E49" s="53"/>
      <c r="F49" s="59"/>
      <c r="G49" s="4"/>
    </row>
    <row r="50" spans="1:7" hidden="1" x14ac:dyDescent="0.25">
      <c r="A50" s="5"/>
      <c r="B50" s="5" t="s">
        <v>243</v>
      </c>
      <c r="C50" s="5"/>
      <c r="D50" s="56"/>
      <c r="E50" s="3"/>
      <c r="F50" s="59" t="s">
        <v>243</v>
      </c>
      <c r="G50" s="4"/>
    </row>
    <row r="51" spans="1:7" hidden="1" x14ac:dyDescent="0.25">
      <c r="A51" s="59" t="s">
        <v>241</v>
      </c>
      <c r="B51" s="5"/>
      <c r="C51" s="5"/>
      <c r="D51" s="111"/>
      <c r="E51" s="112"/>
      <c r="F51" s="59" t="s">
        <v>243</v>
      </c>
      <c r="G51" s="4"/>
    </row>
    <row r="52" spans="1:7" hidden="1" x14ac:dyDescent="0.25">
      <c r="A52" s="59" t="s">
        <v>244</v>
      </c>
      <c r="B52" s="54" t="s">
        <v>236</v>
      </c>
      <c r="C52" s="4"/>
      <c r="D52" s="107" t="s">
        <v>237</v>
      </c>
      <c r="E52" s="108"/>
      <c r="F52" s="59" t="s">
        <v>243</v>
      </c>
      <c r="G52" s="4"/>
    </row>
    <row r="53" spans="1:7" ht="17.100000000000001" customHeight="1" x14ac:dyDescent="0.25">
      <c r="A53" s="5"/>
      <c r="B53" s="5"/>
      <c r="C53" s="5"/>
      <c r="D53" s="56"/>
      <c r="E53" s="3"/>
      <c r="F53" s="3"/>
      <c r="G53" s="4"/>
    </row>
    <row r="54" spans="1:7" ht="17.100000000000001" customHeight="1" x14ac:dyDescent="0.25">
      <c r="A54" s="5" t="s">
        <v>245</v>
      </c>
      <c r="B54" s="48"/>
      <c r="C54" s="48"/>
      <c r="D54" s="56"/>
      <c r="E54" s="2"/>
      <c r="F54" s="2"/>
      <c r="G54" s="4"/>
    </row>
    <row r="55" spans="1:7" ht="12.95" customHeight="1" x14ac:dyDescent="0.25">
      <c r="A55" s="61"/>
      <c r="B55" s="61"/>
      <c r="C55" s="61"/>
      <c r="D55" s="61"/>
      <c r="E55" s="61"/>
      <c r="F55" s="61"/>
      <c r="G55" s="4"/>
    </row>
    <row r="56" spans="1:7" ht="27.2" customHeight="1" x14ac:dyDescent="0.25">
      <c r="A56" s="109" t="s">
        <v>246</v>
      </c>
      <c r="B56" s="110"/>
      <c r="C56" s="110"/>
      <c r="D56" s="110"/>
      <c r="E56" s="110"/>
      <c r="F56" s="110"/>
      <c r="G56" s="4"/>
    </row>
    <row r="57" spans="1:7" ht="12.95" customHeight="1" x14ac:dyDescent="0.25">
      <c r="A57" s="62"/>
      <c r="B57" s="62"/>
      <c r="C57" s="62"/>
      <c r="D57" s="62"/>
      <c r="E57" s="62"/>
      <c r="F57" s="62"/>
      <c r="G57" s="4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4:E34"/>
    <mergeCell ref="D35:E35"/>
    <mergeCell ref="D52:E52"/>
    <mergeCell ref="A56:F56"/>
    <mergeCell ref="D43:E43"/>
    <mergeCell ref="D44:E44"/>
    <mergeCell ref="D47:E47"/>
    <mergeCell ref="D48:E48"/>
    <mergeCell ref="D51:E51"/>
  </mergeCells>
  <pageMargins left="0.70833330000000005" right="0.70833330000000005" top="0.74791664000000002" bottom="0.74791664000000002" header="0.31527779" footer="0.3152777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953AB9E-0D21-45A1-8FB2-BC6D652FCE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ufin421</cp:lastModifiedBy>
  <dcterms:created xsi:type="dcterms:W3CDTF">2024-11-05T13:15:54Z</dcterms:created>
  <dcterms:modified xsi:type="dcterms:W3CDTF">2024-11-07T15:01:01Z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010_Орг=49014_Ф=0503117M_Период=октябрь 2024 года_2.xlsx</vt:lpwstr>
  </property>
  <property fmtid="{D5CDD505-2E9C-101B-9397-08002B2CF9AE}" pid="3" name="Название отчета">
    <vt:lpwstr>010_Орг=49014_Ф=0503117M_Период=октябрь 2024 года_2.xlsx</vt:lpwstr>
  </property>
  <property fmtid="{D5CDD505-2E9C-101B-9397-08002B2CF9AE}" pid="4" name="Версия клиента">
    <vt:lpwstr>23.1.0.38691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172.21.254.153:5432</vt:lpwstr>
  </property>
  <property fmtid="{D5CDD505-2E9C-101B-9397-08002B2CF9AE}" pid="7" name="База">
    <vt:lpwstr>svod_smart</vt:lpwstr>
  </property>
  <property fmtid="{D5CDD505-2E9C-101B-9397-08002B2CF9AE}" pid="8" name="Пользователь">
    <vt:lpwstr>sv_4901406_3</vt:lpwstr>
  </property>
  <property fmtid="{D5CDD505-2E9C-101B-9397-08002B2CF9AE}" pid="9" name="Шаблон">
    <vt:lpwstr>SV_0503117M_20220601.xlt</vt:lpwstr>
  </property>
  <property fmtid="{D5CDD505-2E9C-101B-9397-08002B2CF9AE}" pid="10" name="Локальная база">
    <vt:lpwstr>не используется</vt:lpwstr>
  </property>
</Properties>
</file>