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Решение, приложения\"/>
    </mc:Choice>
  </mc:AlternateContent>
  <xr:revisionPtr revIDLastSave="0" documentId="13_ncr:1_{41B048AA-4F8B-4FD9-A58F-15E87EE6B3E8}"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F111" i="2" l="1"/>
  <c r="F118" i="2"/>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2" i="2" s="1"/>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45" i="2" s="1"/>
  <c r="F332" i="2"/>
  <c r="F330" i="2"/>
  <c r="F327" i="2"/>
  <c r="F321" i="2"/>
  <c r="F248" i="2"/>
  <c r="F244" i="2"/>
  <c r="F242" i="2"/>
  <c r="F240" i="2"/>
  <c r="F232" i="2"/>
  <c r="F236" i="2"/>
  <c r="G203" i="2"/>
  <c r="G202" i="2" s="1"/>
  <c r="F172" i="2"/>
  <c r="F176" i="2"/>
  <c r="G142" i="2"/>
  <c r="G133" i="2" s="1"/>
  <c r="F142" i="2"/>
  <c r="F140" i="2"/>
  <c r="F121" i="2"/>
  <c r="F120" i="2" s="1"/>
  <c r="F119" i="2" s="1"/>
  <c r="F114" i="2"/>
  <c r="F112" i="2" s="1"/>
  <c r="F107" i="2"/>
  <c r="F94" i="2" s="1"/>
  <c r="F93" i="2" s="1"/>
  <c r="F92" i="2" s="1"/>
  <c r="F91" i="2" s="1"/>
  <c r="F82" i="2" s="1"/>
  <c r="G103" i="2"/>
  <c r="G94" i="2" s="1"/>
  <c r="G93" i="2" s="1"/>
  <c r="F231" i="2" l="1"/>
  <c r="F344" i="2"/>
  <c r="F343" i="2" s="1"/>
  <c r="F342" i="2" s="1"/>
  <c r="F133" i="2"/>
  <c r="F132" i="2" s="1"/>
  <c r="F131" i="2" s="1"/>
  <c r="F130"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 r="G375" i="2" l="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<sst xmlns="http://schemas.openxmlformats.org/spreadsheetml/2006/main" count="1815" uniqueCount="403">
  <si>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</si>
  <si>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</si>
  <si>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</si>
  <si>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</si>
  <si>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</si>
  <si>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</si>
  <si>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</si>
  <si>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</si>
  <si>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</si>
  <si>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</si>
  <si>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</si>
  <si>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</si>
  <si>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</si>
  <si>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</si>
  <si>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</si>
  <si>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</si>
  <si>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</si>
  <si>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</si>
  <si>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</si>
  <si>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</si>
  <si>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</si>
  <si>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</si>
  <si>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</si>
  <si>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</si>
  <si>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</si>
  <si>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</si>
  <si>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</si>
  <si>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</si>
  <si>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</si>
  <si>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</si>
  <si>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</si>
  <si>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</si>
  <si>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</si>
  <si>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</si>
  <si>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</si>
  <si>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</si>
  <si>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</si>
  <si>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</si>
  <si>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</si>
  <si>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</si>
  <si>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</si>
  <si>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</si>
  <si>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</si>
  <si>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</si>
  <si>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</si>
  <si>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</si>
  <si>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</si>
  <si>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</si>
  <si>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</si>
  <si>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</si>
  <si>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</si>
  <si>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</si>
  <si>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</si>
  <si>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</si>
  <si>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</si>
  <si>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</si>
  <si>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</si>
  <si>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</si>
  <si>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</si>
  <si>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</si>
  <si>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</si>
  <si>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</si>
  <si>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</si>
  <si>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</si>
  <si>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</si>
  <si>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</si>
  <si>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</si>
  <si>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</si>
  <si>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</si>
  <si>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</si>
  <si>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</si>
  <si>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</si>
  <si>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</si>
  <si>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</si>
  <si>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</si>
  <si>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</si>
  <si>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</si>
  <si>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</si>
  <si>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</si>
  <si>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</si>
  <si>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</si>
  <si>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</si>
  <si>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</si>
  <si>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</si>
  <si>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</si>
  <si>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</si>
  <si>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</si>
  <si>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</si>
  <si>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</si>
  <si>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</si>
  <si>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</si>
  <si>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</si>
  <si>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</si>
  <si>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</si>
  <si>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</si>
  <si>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</si>
  <si>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</si>
  <si>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</si>
  <si>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</si>
  <si>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</si>
  <si>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</si>
  <si>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</si>
  <si>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</si>
  <si>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</si>
  <si>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</si>
  <si>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</si>
  <si>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</si>
  <si>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</si>
  <si>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</si>
  <si>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</si>
  <si>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</si>
  <si>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</si>
  <si>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</si>
  <si>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</si>
  <si>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</si>
  <si>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</si>
  <si>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</si>
  <si>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</si>
  <si>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</si>
  <si>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</si>
  <si>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</si>
  <si>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</si>
  <si>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</si>
  <si>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</si>
  <si>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</si>
  <si>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</si>
  <si>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</si>
  <si>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</si>
  <si>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</si>
  <si>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</si>
  <si>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</si>
  <si>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</si>
  <si>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</si>
  <si>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</si>
  <si>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</si>
  <si>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</si>
  <si>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</si>
  <si>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</si>
  <si>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</si>
  <si>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</si>
  <si>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</si>
  <si>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</si>
  <si>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</si>
  <si>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</si>
  <si>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</si>
  <si>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</si>
  <si>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</si>
  <si>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</si>
  <si>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</si>
  <si>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</si>
  <si>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</si>
  <si>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</si>
  <si>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</si>
  <si>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</si>
  <si>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</si>
  <si>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</si>
  <si>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</si>
  <si>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</si>
  <si>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</si>
  <si>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</si>
  <si>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</si>
  <si>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</si>
  <si>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</si>
  <si>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</si>
  <si>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</si>
  <si>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</si>
  <si>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</si>
  <si>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</si>
  <si>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</si>
  <si>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</si>
  <si>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</si>
  <si>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</si>
  <si>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</si>
  <si>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</si>
  <si>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</si>
  <si>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</si>
  <si>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</si>
  <si>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</si>
  <si>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</si>
  <si>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</si>
  <si>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</si>
  <si>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</si>
  <si>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</si>
  <si>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</si>
  <si>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</si>
  <si>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</si>
  <si>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</si>
  <si>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</si>
  <si>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</si>
  <si>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</si>
  <si>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</si>
  <si>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</si>
  <si>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</si>
  <si>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</si>
  <si>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</si>
  <si>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</si>
  <si>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</si>
  <si>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</si>
  <si>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</si>
  <si>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</si>
  <si>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</si>
  <si>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</si>
  <si>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</si>
  <si>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</si>
  <si>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</si>
  <si>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</si>
  <si>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</si>
  <si>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</si>
  <si>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</si>
  <si>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</si>
  <si>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</si>
  <si>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</si>
  <si>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</si>
  <si>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</si>
  <si>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</si>
  <si>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</si>
  <si>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</si>
  <si>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</si>
  <si>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</si>
  <si>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</si>
  <si>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</si>
  <si>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</si>
  <si>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</si>
  <si>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</si>
  <si>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</si>
  <si>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</si>
  <si>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</si>
  <si>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</si>
  <si>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</si>
  <si>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</si>
  <si>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</si>
  <si>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</si>
  <si>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</si>
  <si>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</si>
  <si>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</si>
  <si>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</si>
  <si>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</si>
  <si>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</si>
  <si>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</si>
  <si>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</si>
  <si>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</si>
  <si>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</si>
  <si>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</si>
  <si>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</si>
  <si>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</si>
  <si>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</si>
  <si>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</si>
  <si>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</si>
  <si>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</si>
  <si>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</si>
  <si>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</si>
  <si>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</si>
  <si>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</si>
  <si>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</si>
  <si>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</si>
  <si>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</si>
  <si>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</si>
  <si>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</si>
  <si>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</si>
  <si>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</si>
  <si>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</si>
  <si>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</si>
  <si>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</si>
  <si>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</si>
  <si>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</si>
  <si>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</si>
  <si>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</si>
  <si>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</si>
  <si>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</si>
  <si>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</si>
  <si>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</si>
  <si>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</si>
  <si>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</si>
  <si>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</si>
  <si>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</si>
  <si>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</si>
  <si>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</si>
  <si>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</si>
  <si>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</si>
  <si>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</si>
  <si>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</si>
  <si>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</si>
  <si>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</si>
  <si>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</si>
  <si>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</si>
  <si>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</si>
  <si>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</si>
  <si>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</si>
  <si>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</si>
  <si>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</si>
  <si>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</si>
  <si>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</si>
  <si>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</si>
  <si>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</si>
  <si>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</si>
  <si>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</si>
  <si>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</si>
  <si>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</si>
  <si>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</si>
  <si>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</si>
  <si>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</si>
  <si>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</si>
  <si>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</si>
  <si>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</si>
  <si>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</si>
  <si>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</si>
  <si>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</si>
  <si>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</si>
  <si>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</si>
  <si>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</si>
  <si>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</si>
  <si>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</si>
  <si>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</si>
  <si>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</si>
  <si>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</si>
  <si>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</si>
  <si>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</si>
  <si>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</si>
  <si>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</si>
  <si>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</si>
  <si>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</si>
  <si>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</si>
  <si>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</si>
  <si>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</si>
  <si>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</si>
  <si>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</si>
  <si>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</si>
  <si>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</si>
  <si>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</si>
  <si>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</si>
  <si>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</si>
  <si>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</si>
  <si>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</si>
  <si>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</si>
  <si>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</si>
  <si>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</si>
  <si>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</si>
  <si>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</si>
  <si>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</si>
  <si>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</si>
  <si>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</si>
  <si>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</si>
  <si>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</si>
  <si>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</si>
  <si>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</si>
  <si>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</si>
  <si>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</si>
  <si>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</si>
  <si>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</si>
  <si>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</si>
  <si>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</si>
  <si>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</si>
  <si>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</si>
  <si>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</si>
  <si>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</si>
  <si>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</si>
  <si>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</si>
  <si>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</si>
  <si>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</si>
  <si>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</si>
  <si>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</si>
  <si>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</si>
  <si>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</si>
  <si>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</si>
  <si>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</si>
  <si>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</si>
  <si>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</si>
  <si>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</si>
  <si>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Приложение № 4.1</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</si>
  <si>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</si>
  <si>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</si>
  <si>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</si>
  <si>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</si>
  <si>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</si>
  <si>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</si>
  <si>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</si>
  <si>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</si>
  <si>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</si>
  <si>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</si>
  <si>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от _________№ ______</t>
  </si>
  <si>
    <t>Сумма на 2026 год</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</si>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</sst>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topLeftCell="A318" zoomScaleNormal="100" zoomScaleSheetLayoutView="100" workbookViewId="0">
      <selection activeCell="F331" sqref="F331"/>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368</v>
      </c>
      <c r="G1" s="99"/>
    </row>
    <row r="2" spans="1:16" s="3" customFormat="1" ht="18.75" customHeight="1" x14ac:dyDescent="0.3">
      <c r="A2" s="9"/>
      <c r="B2" s="10"/>
      <c r="C2" s="10"/>
      <c r="D2" s="96"/>
      <c r="E2" s="96"/>
      <c r="F2" s="98" t="s">
        <v>350</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379</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401</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400</v>
      </c>
      <c r="B11" s="14" t="s">
        <v>128</v>
      </c>
      <c r="C11" s="14" t="s">
        <v>129</v>
      </c>
      <c r="D11" s="14" t="s">
        <v>130</v>
      </c>
      <c r="E11" s="14" t="s">
        <v>131</v>
      </c>
      <c r="F11" s="38" t="s">
        <v>380</v>
      </c>
      <c r="G11" s="38" t="s">
        <v>132</v>
      </c>
      <c r="H11" s="38" t="s">
        <v>283</v>
      </c>
    </row>
    <row r="12" spans="1:16" s="32" customFormat="1" x14ac:dyDescent="0.25">
      <c r="A12" s="45" t="s">
        <v>134</v>
      </c>
      <c r="B12" s="46" t="s">
        <v>268</v>
      </c>
      <c r="C12" s="46"/>
      <c r="D12" s="46" t="s">
        <v>1</v>
      </c>
      <c r="E12" s="46" t="s">
        <v>0</v>
      </c>
      <c r="F12" s="47">
        <f>F13+F22+F33+F43+F48+F38</f>
        <v>16505054.120000001</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2696700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2696700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2696700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hidden="1" outlineLevel="5" x14ac:dyDescent="0.25">
      <c r="A20" s="51" t="s">
        <v>237</v>
      </c>
      <c r="B20" s="18" t="s">
        <v>268</v>
      </c>
      <c r="C20" s="18" t="s">
        <v>269</v>
      </c>
      <c r="D20" s="18" t="s">
        <v>7</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268</v>
      </c>
      <c r="C21" s="18" t="s">
        <v>269</v>
      </c>
      <c r="D21" s="18" t="s">
        <v>7</v>
      </c>
      <c r="E21" s="18" t="s">
        <v>5</v>
      </c>
      <c r="F21" s="40">
        <v>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2374500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2374500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2374500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607100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607100</v>
      </c>
      <c r="G30" s="40"/>
      <c r="H30" s="40"/>
      <c r="I30" s="20"/>
      <c r="J30" s="27"/>
      <c r="K30" s="27"/>
      <c r="L30" s="27"/>
      <c r="M30" s="27"/>
      <c r="N30" s="27"/>
      <c r="O30" s="27"/>
      <c r="P30" s="20"/>
    </row>
    <row r="31" spans="1:16" s="32" customFormat="1" ht="51" hidden="1" outlineLevel="5" x14ac:dyDescent="0.25">
      <c r="A31" s="51" t="s">
        <v>237</v>
      </c>
      <c r="B31" s="18" t="s">
        <v>268</v>
      </c>
      <c r="C31" s="18" t="s">
        <v>270</v>
      </c>
      <c r="D31" s="18" t="s">
        <v>7</v>
      </c>
      <c r="E31" s="18" t="s">
        <v>0</v>
      </c>
      <c r="F31" s="40">
        <f>F32</f>
        <v>0</v>
      </c>
      <c r="G31" s="40"/>
      <c r="H31" s="40"/>
      <c r="I31" s="21"/>
      <c r="J31" s="27"/>
      <c r="K31" s="27"/>
      <c r="L31" s="27"/>
      <c r="M31" s="27"/>
      <c r="N31" s="27"/>
      <c r="O31" s="27"/>
      <c r="P31" s="21"/>
    </row>
    <row r="32" spans="1:16" s="32" customFormat="1" ht="63.75" hidden="1" outlineLevel="6" x14ac:dyDescent="0.25">
      <c r="A32" s="51" t="s">
        <v>179</v>
      </c>
      <c r="B32" s="18" t="s">
        <v>268</v>
      </c>
      <c r="C32" s="18" t="s">
        <v>270</v>
      </c>
      <c r="D32" s="18" t="s">
        <v>7</v>
      </c>
      <c r="E32" s="18" t="s">
        <v>5</v>
      </c>
      <c r="F32" s="40">
        <v>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10495085.41</v>
      </c>
      <c r="G48" s="47">
        <f>G62</f>
        <v>4000</v>
      </c>
      <c r="H48" s="47">
        <f>H49</f>
        <v>0</v>
      </c>
      <c r="I48" s="20"/>
      <c r="J48" s="27"/>
      <c r="K48" s="27"/>
      <c r="L48" s="27"/>
      <c r="M48" s="27"/>
      <c r="N48" s="27"/>
      <c r="O48" s="27"/>
      <c r="P48" s="20"/>
    </row>
    <row r="49" spans="1:16" s="32" customFormat="1" ht="40.5" outlineLevel="2" x14ac:dyDescent="0.25">
      <c r="A49" s="48" t="s">
        <v>393</v>
      </c>
      <c r="B49" s="49" t="s">
        <v>268</v>
      </c>
      <c r="C49" s="49" t="s">
        <v>273</v>
      </c>
      <c r="D49" s="49" t="s">
        <v>17</v>
      </c>
      <c r="E49" s="49" t="s">
        <v>0</v>
      </c>
      <c r="F49" s="50">
        <f>F50</f>
        <v>7284900</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7284900</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766900</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v>766900</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394</v>
      </c>
      <c r="B58" s="49" t="s">
        <v>268</v>
      </c>
      <c r="C58" s="49" t="s">
        <v>273</v>
      </c>
      <c r="D58" s="49" t="s">
        <v>21</v>
      </c>
      <c r="E58" s="49" t="s">
        <v>0</v>
      </c>
      <c r="F58" s="44">
        <f>F59</f>
        <v>3024185.41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3024185.41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3024185.41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3024185.41</v>
      </c>
      <c r="G61" s="40"/>
      <c r="H61" s="40"/>
      <c r="I61" s="20"/>
      <c r="J61" s="27"/>
      <c r="K61" s="27"/>
      <c r="L61" s="27"/>
      <c r="M61" s="27"/>
      <c r="N61" s="27"/>
      <c r="O61" s="27"/>
      <c r="P61" s="20"/>
    </row>
    <row r="62" spans="1:16" s="32" customFormat="1" ht="27" outlineLevel="2" x14ac:dyDescent="0.25">
      <c r="A62" s="48" t="s">
        <v>395</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8.75" customHeight="1" outlineLevel="5" x14ac:dyDescent="0.25">
      <c r="A68" s="51" t="s">
        <v>371</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341</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364</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402</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35928187.780000001</v>
      </c>
      <c r="G82" s="64">
        <f>G83+G91+G111+G118</f>
        <v>15989651.279999999</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369</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372</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F92</f>
        <v>34749703.780000001</v>
      </c>
      <c r="G91" s="63">
        <f t="shared" ref="G91:G93" si="2">G92</f>
        <v>15066603.779999999</v>
      </c>
      <c r="H91" s="62"/>
      <c r="I91" s="20"/>
      <c r="J91" s="27"/>
      <c r="K91" s="27"/>
      <c r="L91" s="27"/>
      <c r="M91" s="27"/>
      <c r="N91" s="27"/>
      <c r="O91" s="27"/>
      <c r="P91" s="20"/>
    </row>
    <row r="92" spans="1:16" s="32" customFormat="1" ht="40.5" outlineLevel="2" x14ac:dyDescent="0.25">
      <c r="A92" s="48" t="s">
        <v>369</v>
      </c>
      <c r="B92" s="49" t="s">
        <v>275</v>
      </c>
      <c r="C92" s="49" t="s">
        <v>277</v>
      </c>
      <c r="D92" s="49" t="s">
        <v>32</v>
      </c>
      <c r="E92" s="49" t="s">
        <v>0</v>
      </c>
      <c r="F92" s="44">
        <f>F93</f>
        <v>34749703.780000001</v>
      </c>
      <c r="G92" s="44">
        <f t="shared" si="2"/>
        <v>15066603.779999999</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F94</f>
        <v>34749703.780000001</v>
      </c>
      <c r="G93" s="40">
        <f t="shared" si="2"/>
        <v>15066603.779999999</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34749703.780000001</v>
      </c>
      <c r="G94" s="40">
        <f>G103+G105</f>
        <v>15066603.779999999</v>
      </c>
      <c r="H94" s="40"/>
      <c r="I94" s="20"/>
      <c r="J94" s="27"/>
      <c r="K94" s="27"/>
      <c r="L94" s="27"/>
      <c r="M94" s="27"/>
      <c r="N94" s="27"/>
      <c r="O94" s="27"/>
      <c r="P94" s="20"/>
    </row>
    <row r="95" spans="1:16" s="32" customFormat="1" ht="38.25" outlineLevel="5" x14ac:dyDescent="0.25">
      <c r="A95" s="51" t="s">
        <v>241</v>
      </c>
      <c r="B95" s="18" t="s">
        <v>275</v>
      </c>
      <c r="C95" s="18" t="s">
        <v>277</v>
      </c>
      <c r="D95" s="18" t="s">
        <v>381</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381</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382</v>
      </c>
      <c r="E97" s="18" t="s">
        <v>0</v>
      </c>
      <c r="F97" s="40">
        <f>F98</f>
        <v>12463181.32</v>
      </c>
      <c r="G97" s="40"/>
      <c r="H97" s="40"/>
      <c r="I97" s="20"/>
      <c r="J97" s="27"/>
      <c r="K97" s="27"/>
      <c r="L97" s="27"/>
      <c r="M97" s="27"/>
      <c r="N97" s="27"/>
      <c r="O97" s="27"/>
      <c r="P97" s="20"/>
    </row>
    <row r="98" spans="1:16" s="32" customFormat="1" ht="25.5" outlineLevel="6" x14ac:dyDescent="0.25">
      <c r="A98" s="51" t="s">
        <v>233</v>
      </c>
      <c r="B98" s="18" t="s">
        <v>275</v>
      </c>
      <c r="C98" s="18" t="s">
        <v>277</v>
      </c>
      <c r="D98" s="18" t="s">
        <v>382</v>
      </c>
      <c r="E98" s="18" t="s">
        <v>11</v>
      </c>
      <c r="F98" s="40">
        <v>12463181.32</v>
      </c>
      <c r="G98" s="40"/>
      <c r="H98" s="40"/>
      <c r="I98" s="20"/>
      <c r="J98" s="27"/>
      <c r="K98" s="27"/>
      <c r="L98" s="27"/>
      <c r="M98" s="27"/>
      <c r="N98" s="27"/>
      <c r="O98" s="27"/>
      <c r="P98" s="20"/>
    </row>
    <row r="99" spans="1:16" s="32" customFormat="1" ht="25.5" outlineLevel="5" x14ac:dyDescent="0.25">
      <c r="A99" s="51" t="s">
        <v>161</v>
      </c>
      <c r="B99" s="18" t="s">
        <v>275</v>
      </c>
      <c r="C99" s="18" t="s">
        <v>277</v>
      </c>
      <c r="D99" s="18" t="s">
        <v>383</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383</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384</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384</v>
      </c>
      <c r="E102" s="18" t="s">
        <v>11</v>
      </c>
      <c r="F102" s="40">
        <v>337000</v>
      </c>
      <c r="G102" s="54"/>
      <c r="H102" s="40"/>
      <c r="I102" s="20"/>
      <c r="J102" s="27"/>
      <c r="K102" s="27"/>
      <c r="L102" s="27"/>
      <c r="M102" s="27"/>
      <c r="N102" s="27"/>
      <c r="O102" s="27"/>
      <c r="P102" s="20"/>
    </row>
    <row r="103" spans="1:16" s="32" customFormat="1" ht="66.75" customHeight="1" outlineLevel="5" x14ac:dyDescent="0.25">
      <c r="A103" s="51" t="s">
        <v>373</v>
      </c>
      <c r="B103" s="18" t="s">
        <v>275</v>
      </c>
      <c r="C103" s="18" t="s">
        <v>277</v>
      </c>
      <c r="D103" s="18" t="s">
        <v>385</v>
      </c>
      <c r="E103" s="18" t="s">
        <v>0</v>
      </c>
      <c r="F103" s="40">
        <f>F104</f>
        <v>15066603.779999999</v>
      </c>
      <c r="G103" s="40">
        <f>G104</f>
        <v>15066603.779999999</v>
      </c>
      <c r="H103" s="40"/>
      <c r="I103" s="20"/>
      <c r="J103" s="27"/>
      <c r="K103" s="27"/>
      <c r="L103" s="27"/>
      <c r="M103" s="27"/>
      <c r="N103" s="27"/>
      <c r="O103" s="27"/>
      <c r="P103" s="20"/>
    </row>
    <row r="104" spans="1:16" s="32" customFormat="1" ht="25.5" outlineLevel="6" x14ac:dyDescent="0.25">
      <c r="A104" s="51" t="s">
        <v>233</v>
      </c>
      <c r="B104" s="18" t="s">
        <v>275</v>
      </c>
      <c r="C104" s="18" t="s">
        <v>277</v>
      </c>
      <c r="D104" s="18" t="s">
        <v>385</v>
      </c>
      <c r="E104" s="18" t="s">
        <v>11</v>
      </c>
      <c r="F104" s="40">
        <v>15066603.779999999</v>
      </c>
      <c r="G104" s="40">
        <v>15066603.779999999</v>
      </c>
      <c r="H104" s="40"/>
      <c r="I104" s="20"/>
      <c r="J104" s="27"/>
      <c r="K104" s="27"/>
      <c r="L104" s="27"/>
      <c r="M104" s="27"/>
      <c r="N104" s="27"/>
      <c r="O104" s="27"/>
      <c r="P104" s="20"/>
    </row>
    <row r="105" spans="1:16" s="32" customFormat="1" ht="76.5" hidden="1" outlineLevel="5" x14ac:dyDescent="0.25">
      <c r="A105" s="51" t="s">
        <v>355</v>
      </c>
      <c r="B105" s="18" t="s">
        <v>275</v>
      </c>
      <c r="C105" s="18" t="s">
        <v>277</v>
      </c>
      <c r="D105" s="18" t="s">
        <v>354</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354</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386</v>
      </c>
      <c r="E107" s="18" t="s">
        <v>0</v>
      </c>
      <c r="F107" s="40">
        <f>F108</f>
        <v>5714918.6799999997</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386</v>
      </c>
      <c r="E108" s="18" t="s">
        <v>11</v>
      </c>
      <c r="F108" s="40">
        <v>5714918.6799999997</v>
      </c>
      <c r="G108" s="54"/>
      <c r="H108" s="40"/>
      <c r="I108" s="22"/>
      <c r="J108" s="26"/>
      <c r="K108" s="26"/>
      <c r="L108" s="26"/>
      <c r="M108" s="26"/>
      <c r="N108" s="26"/>
      <c r="O108" s="26"/>
      <c r="P108" s="22"/>
    </row>
    <row r="109" spans="1:16" s="32" customFormat="1" ht="91.5" hidden="1" customHeight="1" outlineLevel="6" x14ac:dyDescent="0.25">
      <c r="A109" s="76" t="s">
        <v>357</v>
      </c>
      <c r="B109" s="18" t="s">
        <v>275</v>
      </c>
      <c r="C109" s="18" t="s">
        <v>277</v>
      </c>
      <c r="D109" s="18" t="s">
        <v>356</v>
      </c>
      <c r="E109" s="18" t="s">
        <v>0</v>
      </c>
      <c r="F109" s="40">
        <f>F110</f>
        <v>0</v>
      </c>
      <c r="G109" s="54"/>
      <c r="H109" s="40"/>
      <c r="I109" s="22"/>
      <c r="J109" s="26"/>
      <c r="K109" s="26"/>
      <c r="L109" s="26"/>
      <c r="M109" s="26"/>
      <c r="N109" s="26"/>
      <c r="O109" s="26"/>
      <c r="P109" s="22"/>
    </row>
    <row r="110" spans="1:16" s="32" customFormat="1" ht="25.5" hidden="1" outlineLevel="6" x14ac:dyDescent="0.25">
      <c r="A110" s="76" t="s">
        <v>358</v>
      </c>
      <c r="B110" s="18" t="s">
        <v>275</v>
      </c>
      <c r="C110" s="18" t="s">
        <v>277</v>
      </c>
      <c r="D110" s="18" t="s">
        <v>356</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395</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376</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244200</v>
      </c>
      <c r="G118" s="47"/>
      <c r="H118" s="47"/>
      <c r="I118" s="20"/>
      <c r="J118" s="27"/>
      <c r="K118" s="27"/>
      <c r="L118" s="27"/>
      <c r="M118" s="27"/>
      <c r="N118" s="27"/>
      <c r="O118" s="27"/>
      <c r="P118" s="20"/>
    </row>
    <row r="119" spans="1:16" s="32" customFormat="1" ht="27" outlineLevel="2" x14ac:dyDescent="0.25">
      <c r="A119" s="48" t="s">
        <v>396</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outlineLevel="2" x14ac:dyDescent="0.25">
      <c r="A123" s="48" t="s">
        <v>395</v>
      </c>
      <c r="B123" s="49" t="s">
        <v>275</v>
      </c>
      <c r="C123" s="49" t="s">
        <v>280</v>
      </c>
      <c r="D123" s="49" t="s">
        <v>24</v>
      </c>
      <c r="E123" s="49" t="s">
        <v>0</v>
      </c>
      <c r="F123" s="44">
        <f>F124</f>
        <v>99200</v>
      </c>
      <c r="G123" s="44"/>
      <c r="H123" s="44"/>
      <c r="I123" s="20"/>
      <c r="J123" s="27"/>
      <c r="K123" s="27"/>
      <c r="L123" s="27"/>
      <c r="M123" s="27"/>
      <c r="N123" s="27"/>
      <c r="O123" s="27"/>
      <c r="P123" s="20"/>
    </row>
    <row r="124" spans="1:16" s="32" customFormat="1" ht="25.5" outlineLevel="4" x14ac:dyDescent="0.25">
      <c r="A124" s="51" t="s">
        <v>145</v>
      </c>
      <c r="B124" s="18" t="s">
        <v>275</v>
      </c>
      <c r="C124" s="18" t="s">
        <v>280</v>
      </c>
      <c r="D124" s="18" t="s">
        <v>44</v>
      </c>
      <c r="E124" s="18" t="s">
        <v>0</v>
      </c>
      <c r="F124" s="40">
        <f>F125+F127</f>
        <v>99200</v>
      </c>
      <c r="G124" s="40"/>
      <c r="H124" s="40"/>
      <c r="I124" s="20"/>
      <c r="J124" s="27"/>
      <c r="K124" s="27"/>
      <c r="L124" s="27"/>
      <c r="M124" s="27"/>
      <c r="N124" s="27"/>
      <c r="O124" s="27"/>
      <c r="P124" s="20"/>
    </row>
    <row r="125" spans="1:16" s="32" customFormat="1" ht="25.5" outlineLevel="5" x14ac:dyDescent="0.25">
      <c r="A125" s="51" t="s">
        <v>188</v>
      </c>
      <c r="B125" s="18" t="s">
        <v>275</v>
      </c>
      <c r="C125" s="18" t="s">
        <v>280</v>
      </c>
      <c r="D125" s="18" t="s">
        <v>45</v>
      </c>
      <c r="E125" s="18" t="s">
        <v>0</v>
      </c>
      <c r="F125" s="40">
        <f>F126</f>
        <v>99200</v>
      </c>
      <c r="G125" s="40"/>
      <c r="H125" s="40"/>
      <c r="I125" s="20"/>
      <c r="J125" s="27"/>
      <c r="K125" s="27"/>
      <c r="L125" s="27"/>
      <c r="M125" s="27"/>
      <c r="N125" s="27"/>
      <c r="O125" s="27"/>
      <c r="P125" s="20"/>
    </row>
    <row r="126" spans="1:16" s="32" customFormat="1" ht="25.5" outlineLevel="6" x14ac:dyDescent="0.25">
      <c r="A126" s="51" t="s">
        <v>233</v>
      </c>
      <c r="B126" s="18" t="s">
        <v>275</v>
      </c>
      <c r="C126" s="18" t="s">
        <v>280</v>
      </c>
      <c r="D126" s="18" t="s">
        <v>45</v>
      </c>
      <c r="E126" s="18" t="s">
        <v>11</v>
      </c>
      <c r="F126" s="40">
        <v>99200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112751453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12843753</v>
      </c>
      <c r="G130" s="47">
        <f>G131+G172+G184</f>
        <v>492153</v>
      </c>
      <c r="H130" s="47">
        <f>H131+H172+H184</f>
        <v>0</v>
      </c>
      <c r="I130" s="20"/>
      <c r="J130" s="27"/>
      <c r="K130" s="27"/>
      <c r="L130" s="27"/>
      <c r="M130" s="27"/>
      <c r="N130" s="27"/>
      <c r="O130" s="27"/>
      <c r="P130" s="20"/>
    </row>
    <row r="131" spans="1:16" s="32" customFormat="1" ht="40.5" outlineLevel="2" x14ac:dyDescent="0.25">
      <c r="A131" s="48" t="s">
        <v>369</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351</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374</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360</v>
      </c>
      <c r="B158" s="18" t="s">
        <v>276</v>
      </c>
      <c r="C158" s="18" t="s">
        <v>268</v>
      </c>
      <c r="D158" s="18" t="s">
        <v>359</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359</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397</v>
      </c>
      <c r="B172" s="66" t="s">
        <v>276</v>
      </c>
      <c r="C172" s="66" t="s">
        <v>268</v>
      </c>
      <c r="D172" s="66" t="s">
        <v>17</v>
      </c>
      <c r="E172" s="66" t="s">
        <v>0</v>
      </c>
      <c r="F172" s="50">
        <f>F173</f>
        <v>6420000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f>F174+F177+F181+F182</f>
        <v>6420000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340</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3420000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3420000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341</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365</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342</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377</v>
      </c>
      <c r="B207" s="18" t="s">
        <v>276</v>
      </c>
      <c r="C207" s="18" t="s">
        <v>269</v>
      </c>
      <c r="D207" s="18" t="s">
        <v>378</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378</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388</v>
      </c>
      <c r="B217" s="18" t="s">
        <v>276</v>
      </c>
      <c r="C217" s="18" t="s">
        <v>269</v>
      </c>
      <c r="D217" s="18" t="s">
        <v>387</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387</v>
      </c>
      <c r="E218" s="18" t="s">
        <v>11</v>
      </c>
      <c r="F218" s="40">
        <v>1750000</v>
      </c>
      <c r="G218" s="40"/>
      <c r="H218" s="40">
        <v>0</v>
      </c>
      <c r="I218" s="20"/>
      <c r="J218" s="27"/>
      <c r="K218" s="27"/>
      <c r="L218" s="27"/>
      <c r="M218" s="27"/>
      <c r="N218" s="27"/>
      <c r="O218" s="27"/>
      <c r="P218" s="20"/>
    </row>
    <row r="219" spans="1:16" s="32" customFormat="1" ht="25.5" outlineLevel="6" x14ac:dyDescent="0.25">
      <c r="A219" s="69" t="s">
        <v>362</v>
      </c>
      <c r="B219" s="18" t="s">
        <v>276</v>
      </c>
      <c r="C219" s="18" t="s">
        <v>269</v>
      </c>
      <c r="D219" s="18" t="s">
        <v>361</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361</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341</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50155300</v>
      </c>
      <c r="G228" s="52"/>
      <c r="H228" s="52">
        <f>H229+H267</f>
        <v>0</v>
      </c>
      <c r="I228" s="77"/>
      <c r="J228" s="27"/>
      <c r="K228" s="27"/>
      <c r="L228" s="27"/>
      <c r="M228" s="27"/>
      <c r="N228" s="27"/>
      <c r="O228" s="27"/>
      <c r="P228" s="20"/>
    </row>
    <row r="229" spans="1:16" s="32" customFormat="1" ht="40.5" outlineLevel="2" x14ac:dyDescent="0.25">
      <c r="A229" s="48" t="s">
        <v>369</v>
      </c>
      <c r="B229" s="49" t="s">
        <v>276</v>
      </c>
      <c r="C229" s="49" t="s">
        <v>270</v>
      </c>
      <c r="D229" s="49" t="s">
        <v>32</v>
      </c>
      <c r="E229" s="49" t="s">
        <v>0</v>
      </c>
      <c r="F229" s="50">
        <f>F230+F250+F254</f>
        <v>50155300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45820000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45820000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390</v>
      </c>
      <c r="B234" s="18" t="s">
        <v>276</v>
      </c>
      <c r="C234" s="18" t="s">
        <v>270</v>
      </c>
      <c r="D234" s="18" t="s">
        <v>389</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389</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30600000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30600000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600000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600000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2100000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2100000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3000000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3000000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8320000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8320000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4135300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3635300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3635300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3635300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343</v>
      </c>
      <c r="B273" s="18" t="s">
        <v>276</v>
      </c>
      <c r="C273" s="18" t="s">
        <v>270</v>
      </c>
      <c r="D273" s="18" t="s">
        <v>344</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344</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346</v>
      </c>
      <c r="B277" s="18" t="s">
        <v>276</v>
      </c>
      <c r="C277" s="18" t="s">
        <v>270</v>
      </c>
      <c r="D277" s="18" t="s">
        <v>345</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345</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42240000</v>
      </c>
      <c r="G279" s="47"/>
      <c r="H279" s="47">
        <f>H289</f>
        <v>0</v>
      </c>
      <c r="I279" s="20"/>
      <c r="J279" s="27"/>
      <c r="K279" s="27"/>
      <c r="L279" s="27"/>
      <c r="M279" s="27"/>
      <c r="N279" s="27"/>
      <c r="O279" s="27"/>
      <c r="P279" s="20"/>
    </row>
    <row r="280" spans="1:16" s="32" customFormat="1" ht="40.5" outlineLevel="2" x14ac:dyDescent="0.25">
      <c r="A280" s="48" t="s">
        <v>365</v>
      </c>
      <c r="B280" s="49" t="s">
        <v>276</v>
      </c>
      <c r="C280" s="49" t="s">
        <v>276</v>
      </c>
      <c r="D280" s="49" t="s">
        <v>59</v>
      </c>
      <c r="E280" s="49" t="s">
        <v>0</v>
      </c>
      <c r="F280" s="44">
        <f>F281</f>
        <v>42240000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42240000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f>F283+F285+F289</f>
        <v>42240000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800000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800000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41440000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39225100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2176900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38000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398</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352</v>
      </c>
      <c r="B301" s="18" t="s">
        <v>271</v>
      </c>
      <c r="C301" s="18" t="s">
        <v>276</v>
      </c>
      <c r="D301" s="18" t="s">
        <v>353</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353</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399</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17578019.66</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16863019.66</v>
      </c>
      <c r="G315" s="47">
        <f>G316</f>
        <v>1500000</v>
      </c>
      <c r="H315" s="47"/>
      <c r="I315" s="20"/>
      <c r="J315" s="27"/>
      <c r="K315" s="27"/>
      <c r="L315" s="27"/>
      <c r="M315" s="27"/>
      <c r="N315" s="27"/>
      <c r="O315" s="27"/>
      <c r="P315" s="20"/>
    </row>
    <row r="316" spans="1:16" s="32" customFormat="1" ht="40.5" outlineLevel="2" x14ac:dyDescent="0.25">
      <c r="A316" s="48" t="s">
        <v>399</v>
      </c>
      <c r="B316" s="49" t="s">
        <v>278</v>
      </c>
      <c r="C316" s="49" t="s">
        <v>268</v>
      </c>
      <c r="D316" s="49" t="s">
        <v>98</v>
      </c>
      <c r="E316" s="49" t="s">
        <v>0</v>
      </c>
      <c r="F316" s="44">
        <f>F317</f>
        <v>16863019.66</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16863019.66</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11141562.359999999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9012596.3599999994</v>
      </c>
      <c r="G321" s="40"/>
      <c r="H321" s="40"/>
    </row>
    <row r="322" spans="1:8" s="32" customFormat="1" ht="25.5" outlineLevel="6" x14ac:dyDescent="0.25">
      <c r="A322" s="51" t="s">
        <v>260</v>
      </c>
      <c r="B322" s="18" t="s">
        <v>278</v>
      </c>
      <c r="C322" s="18" t="s">
        <v>268</v>
      </c>
      <c r="D322" s="18" t="s">
        <v>107</v>
      </c>
      <c r="E322" s="18" t="s">
        <v>106</v>
      </c>
      <c r="F322" s="40">
        <v>9012596.3599999994</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375</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5721457.2999999998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5656457.2999999998</v>
      </c>
      <c r="G332" s="40"/>
      <c r="H332" s="40"/>
    </row>
    <row r="333" spans="1:8" s="32" customFormat="1" ht="25.5" outlineLevel="6" x14ac:dyDescent="0.25">
      <c r="A333" s="51" t="s">
        <v>260</v>
      </c>
      <c r="B333" s="18" t="s">
        <v>278</v>
      </c>
      <c r="C333" s="18" t="s">
        <v>268</v>
      </c>
      <c r="D333" s="18" t="s">
        <v>113</v>
      </c>
      <c r="E333" s="18" t="s">
        <v>106</v>
      </c>
      <c r="F333" s="40">
        <v>5656457.2999999998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399</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6904268.9699999997</v>
      </c>
      <c r="G342" s="47">
        <f>G350</f>
        <v>3526595</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395</v>
      </c>
      <c r="B344" s="49" t="s">
        <v>274</v>
      </c>
      <c r="C344" s="49" t="s">
        <v>268</v>
      </c>
      <c r="D344" s="49" t="s">
        <v>24</v>
      </c>
      <c r="E344" s="49" t="s">
        <v>0</v>
      </c>
      <c r="F344" s="44">
        <f>F345+F348</f>
        <v>2040000</v>
      </c>
      <c r="G344" s="44"/>
      <c r="H344" s="44"/>
    </row>
    <row r="345" spans="1:8" s="32" customFormat="1" ht="25.5" outlineLevel="4" x14ac:dyDescent="0.25">
      <c r="A345" s="51" t="s">
        <v>141</v>
      </c>
      <c r="B345" s="18" t="s">
        <v>274</v>
      </c>
      <c r="C345" s="18" t="s">
        <v>268</v>
      </c>
      <c r="D345" s="18" t="s">
        <v>25</v>
      </c>
      <c r="E345" s="18" t="s">
        <v>0</v>
      </c>
      <c r="F345" s="40">
        <f>F346</f>
        <v>1740000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392</v>
      </c>
      <c r="B348" s="18" t="s">
        <v>274</v>
      </c>
      <c r="C348" s="18" t="s">
        <v>268</v>
      </c>
      <c r="D348" s="18" t="s">
        <v>391</v>
      </c>
      <c r="E348" s="18" t="s">
        <v>0</v>
      </c>
      <c r="F348" s="40">
        <f>F349</f>
        <v>300000</v>
      </c>
      <c r="G348" s="40"/>
      <c r="H348" s="40"/>
    </row>
    <row r="349" spans="1:8" s="32" customFormat="1" outlineLevel="6" x14ac:dyDescent="0.25">
      <c r="A349" s="51" t="s">
        <v>215</v>
      </c>
      <c r="B349" s="18" t="s">
        <v>274</v>
      </c>
      <c r="C349" s="18" t="s">
        <v>268</v>
      </c>
      <c r="D349" s="18" t="s">
        <v>391</v>
      </c>
      <c r="E349" s="18" t="s">
        <v>117</v>
      </c>
      <c r="F349" s="40">
        <v>300000</v>
      </c>
      <c r="G349" s="40"/>
      <c r="H349" s="40"/>
    </row>
    <row r="350" spans="1:8" s="32" customFormat="1" outlineLevel="1" x14ac:dyDescent="0.25">
      <c r="A350" s="45" t="s">
        <v>138</v>
      </c>
      <c r="B350" s="46" t="s">
        <v>274</v>
      </c>
      <c r="C350" s="46" t="s">
        <v>275</v>
      </c>
      <c r="D350" s="46" t="s">
        <v>1</v>
      </c>
      <c r="E350" s="46" t="s">
        <v>0</v>
      </c>
      <c r="F350" s="47">
        <f>F351</f>
        <v>4864268.97</v>
      </c>
      <c r="G350" s="47">
        <f>G351</f>
        <v>3526595</v>
      </c>
      <c r="H350" s="47"/>
    </row>
    <row r="351" spans="1:8" s="32" customFormat="1" ht="32.25" customHeight="1" outlineLevel="2" x14ac:dyDescent="0.25">
      <c r="A351" s="48" t="s">
        <v>366</v>
      </c>
      <c r="B351" s="49" t="s">
        <v>274</v>
      </c>
      <c r="C351" s="49" t="s">
        <v>275</v>
      </c>
      <c r="D351" s="49" t="s">
        <v>118</v>
      </c>
      <c r="E351" s="49" t="s">
        <v>0</v>
      </c>
      <c r="F351" s="44">
        <f>F352</f>
        <v>4864268.97</v>
      </c>
      <c r="G351" s="44">
        <f>G352</f>
        <v>3526595</v>
      </c>
      <c r="H351" s="44"/>
    </row>
    <row r="352" spans="1:8" s="32" customFormat="1" ht="25.5" outlineLevel="4" x14ac:dyDescent="0.25">
      <c r="A352" s="51" t="s">
        <v>157</v>
      </c>
      <c r="B352" s="18" t="s">
        <v>274</v>
      </c>
      <c r="C352" s="18" t="s">
        <v>275</v>
      </c>
      <c r="D352" s="18" t="s">
        <v>119</v>
      </c>
      <c r="E352" s="18" t="s">
        <v>0</v>
      </c>
      <c r="F352" s="40">
        <f>F357</f>
        <v>4864268.97</v>
      </c>
      <c r="G352" s="40">
        <f>G357</f>
        <v>3526595</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4864268.97</v>
      </c>
      <c r="G357" s="40">
        <f>G358</f>
        <v>3526595</v>
      </c>
      <c r="H357" s="40"/>
    </row>
    <row r="358" spans="1:8" s="32" customFormat="1" outlineLevel="6" x14ac:dyDescent="0.25">
      <c r="A358" s="51" t="s">
        <v>215</v>
      </c>
      <c r="B358" s="18" t="s">
        <v>274</v>
      </c>
      <c r="C358" s="18" t="s">
        <v>275</v>
      </c>
      <c r="D358" s="18" t="s">
        <v>301</v>
      </c>
      <c r="E358" s="18" t="s">
        <v>117</v>
      </c>
      <c r="F358" s="40">
        <v>4864268.97</v>
      </c>
      <c r="G358" s="40">
        <v>3526595</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399</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348</v>
      </c>
      <c r="B369" s="42" t="s">
        <v>273</v>
      </c>
      <c r="C369" s="42"/>
      <c r="D369" s="46" t="s">
        <v>1</v>
      </c>
      <c r="E369" s="46" t="s">
        <v>0</v>
      </c>
      <c r="F369" s="74">
        <f>F370</f>
        <v>0</v>
      </c>
      <c r="G369" s="35"/>
      <c r="H369" s="35"/>
    </row>
    <row r="370" spans="1:17" s="32" customFormat="1" ht="28.5" hidden="1" outlineLevel="6" x14ac:dyDescent="0.25">
      <c r="A370" s="67" t="s">
        <v>349</v>
      </c>
      <c r="B370" s="79" t="s">
        <v>273</v>
      </c>
      <c r="C370" s="79" t="s">
        <v>268</v>
      </c>
      <c r="D370" s="68" t="s">
        <v>1</v>
      </c>
      <c r="E370" s="68" t="s">
        <v>0</v>
      </c>
      <c r="F370" s="80">
        <f>F371</f>
        <v>0</v>
      </c>
      <c r="G370" s="75"/>
      <c r="H370" s="35"/>
    </row>
    <row r="371" spans="1:17" s="32" customFormat="1" ht="40.5" hidden="1" outlineLevel="6" x14ac:dyDescent="0.25">
      <c r="A371" s="87" t="s">
        <v>394</v>
      </c>
      <c r="B371" s="81" t="s">
        <v>273</v>
      </c>
      <c r="C371" s="81" t="s">
        <v>268</v>
      </c>
      <c r="D371" s="81" t="s">
        <v>21</v>
      </c>
      <c r="E371" s="82" t="s">
        <v>0</v>
      </c>
      <c r="F371" s="83">
        <f>F372</f>
        <v>0</v>
      </c>
      <c r="G371" s="75"/>
      <c r="H371" s="35"/>
    </row>
    <row r="372" spans="1:17" s="32" customFormat="1" ht="38.25" hidden="1" outlineLevel="4" x14ac:dyDescent="0.25">
      <c r="A372" s="78" t="s">
        <v>367</v>
      </c>
      <c r="B372" s="81" t="s">
        <v>273</v>
      </c>
      <c r="C372" s="81" t="s">
        <v>268</v>
      </c>
      <c r="D372" s="81" t="s">
        <v>370</v>
      </c>
      <c r="E372" s="81" t="s">
        <v>0</v>
      </c>
      <c r="F372" s="83">
        <f>F373</f>
        <v>0</v>
      </c>
      <c r="G372" s="75"/>
      <c r="H372" s="35"/>
    </row>
    <row r="373" spans="1:17" s="32" customFormat="1" hidden="1" outlineLevel="5" x14ac:dyDescent="0.25">
      <c r="A373" s="78" t="s">
        <v>347</v>
      </c>
      <c r="B373" s="81" t="s">
        <v>273</v>
      </c>
      <c r="C373" s="81" t="s">
        <v>268</v>
      </c>
      <c r="D373" s="81" t="s">
        <v>363</v>
      </c>
      <c r="E373" s="82" t="s">
        <v>0</v>
      </c>
      <c r="F373" s="83">
        <f>F374</f>
        <v>0</v>
      </c>
      <c r="G373" s="83"/>
      <c r="H373" s="83"/>
    </row>
    <row r="374" spans="1:17" s="32" customFormat="1" hidden="1" outlineLevel="6" x14ac:dyDescent="0.25">
      <c r="A374" s="78" t="s">
        <v>348</v>
      </c>
      <c r="B374" s="81" t="s">
        <v>273</v>
      </c>
      <c r="C374" s="81" t="s">
        <v>268</v>
      </c>
      <c r="D374" s="81" t="s">
        <v>363</v>
      </c>
      <c r="E374" s="82">
        <v>700</v>
      </c>
      <c r="F374" s="83">
        <v>0</v>
      </c>
      <c r="G374" s="83"/>
      <c r="H374" s="83"/>
    </row>
    <row r="375" spans="1:17" s="56" customFormat="1" ht="18" customHeight="1" x14ac:dyDescent="0.25">
      <c r="A375" s="89" t="s">
        <v>127</v>
      </c>
      <c r="B375" s="90"/>
      <c r="C375" s="90"/>
      <c r="D375" s="90"/>
      <c r="E375" s="90"/>
      <c r="F375" s="84">
        <f>F12+F75+F82+F129+F295+F303+F314+F342+F362+F369</f>
        <v>191561983.53</v>
      </c>
      <c r="G375" s="84">
        <f>G12+G75+G82+G129+G295+G303+G314+G342+G362+G369</f>
        <v>21512399.280000001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2024-11-05T09:46:51Z</cp:lastPrinted>
  <dcterms:created xsi:type="dcterms:W3CDTF">2021-04-01T08:12:03Z</dcterms:created>
  <dcterms:modified xsi:type="dcterms:W3CDTF">2024-11-13T09:05:31Z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