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2024 год\в КСП\"/>
    </mc:Choice>
  </mc:AlternateContent>
  <xr:revisionPtr revIDLastSave="0" documentId="13_ncr:1_{A5DE1CC2-9D35-4E04-BB6D-86C2470094A7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Отчет за 2024 год ДФ" sheetId="49" r:id="rId1"/>
  </sheets>
  <definedNames>
    <definedName name="_xlnm.Print_Area" localSheetId="0">'Отчет за 2024 год ДФ'!$A$1:$F$48</definedName>
  </definedNames>
  <calcPr calcId="191029"/>
</workbook>
</file>

<file path=xl/calcChain.xml><?xml version="1.0" encoding="utf-8"?>
<calcChain xmlns="http://schemas.openxmlformats.org/spreadsheetml/2006/main">
  <c r="C40" i="49" l="1"/>
  <c r="D40" i="49"/>
  <c r="E39" i="49"/>
  <c r="E38" i="49"/>
  <c r="E37" i="49"/>
  <c r="E36" i="49"/>
  <c r="E35" i="49"/>
  <c r="E34" i="49"/>
  <c r="E33" i="49"/>
  <c r="E28" i="49"/>
  <c r="E27" i="49"/>
  <c r="D26" i="49"/>
  <c r="C26" i="49"/>
  <c r="E25" i="49"/>
  <c r="D24" i="49"/>
  <c r="C24" i="49"/>
  <c r="E23" i="49"/>
  <c r="E22" i="49"/>
  <c r="E21" i="49"/>
  <c r="D20" i="49"/>
  <c r="C20" i="49"/>
  <c r="E19" i="49"/>
  <c r="D18" i="49"/>
  <c r="C18" i="49"/>
  <c r="E16" i="49"/>
  <c r="E15" i="49"/>
  <c r="E14" i="49"/>
  <c r="D13" i="49"/>
  <c r="D29" i="49" s="1"/>
  <c r="D42" i="49" s="1"/>
  <c r="C13" i="49"/>
  <c r="E40" i="49" l="1"/>
  <c r="E20" i="49"/>
  <c r="E24" i="49"/>
  <c r="E18" i="49"/>
  <c r="E13" i="49"/>
  <c r="E26" i="49"/>
  <c r="C29" i="49"/>
  <c r="E29" i="49" s="1"/>
</calcChain>
</file>

<file path=xl/sharedStrings.xml><?xml version="1.0" encoding="utf-8"?>
<sst xmlns="http://schemas.openxmlformats.org/spreadsheetml/2006/main" count="81" uniqueCount="75">
  <si>
    <t>Составитель отчета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</si>
  <si>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</si>
  <si>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</si>
  <si>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</si>
  <si>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</si>
  <si>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</si>
  <si>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</si>
  <si>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</si>
  <si>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</si>
  <si>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</si>
  <si>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</si>
  <si>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</si>
  <si>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</si>
  <si>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</si>
  <si>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</si>
  <si>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</si>
  <si>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</si>
  <si>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</si>
  <si>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Содержание, ремонт, восстановление технико-эксплуатационных качеств элементов обустройства дорог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</si>
  <si>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</si>
  <si>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</si>
  <si>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</si>
  <si>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</si>
  <si>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</si>
  <si>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</si>
  <si>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</si>
  <si>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</si>
  <si>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</si>
  <si>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</si>
  <si>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</si>
  <si>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</si>
  <si>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</si>
  <si>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>182 1 06 06043 13 0000 110</t>
  </si>
  <si>
    <t>000 1 14 00000 00 0000 000</t>
  </si>
  <si>
    <t xml:space="preserve">Доходы от продажи материальных и нематериальных активов                                   </t>
  </si>
  <si>
    <t>Причины неисполнения (указываются по итогам отчетного года)</t>
  </si>
  <si>
    <t>Причины неисполнения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</si>
  <si>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</si>
  <si>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</si>
  <si>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 xml:space="preserve">Утвержденные бюджетные назначения </t>
  </si>
  <si>
    <t>Е.Б. Николаева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</si>
  <si>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</si>
  <si>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012 0409 0320149100 244</t>
  </si>
  <si>
    <t>012 0409 03201S9100 244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</si>
  <si>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</si>
  <si>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182 1 03 0000 00 00000 000</t>
  </si>
  <si>
    <t>000 2 02 20000 00 0000 000</t>
  </si>
  <si>
    <t>010 2 02 20216 13 0000 150</t>
  </si>
  <si>
    <t>2024 год</t>
  </si>
  <si>
    <t xml:space="preserve">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</si>
  <si>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012 0409 0320149260 244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</si>
  <si>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</si>
  <si>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012 0409 03201S9260 244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</si>
  <si>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</si>
  <si>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007 1 14 02053 13 0000 410</t>
  </si>
  <si>
    <t>182 1 03 02231 01 0000 110</t>
  </si>
  <si>
    <t>182 1 03 02241 01 0000 110</t>
  </si>
  <si>
    <t>182 1 03 02251 01 0000 110</t>
  </si>
  <si>
    <t>182 1 03 02261 01 0000 110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</si>
  <si>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</si>
  <si>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</si>
  <si>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</si>
  <si>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</si>
  <si>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Земельный налог с физических лиц, обладающих земельным участком, расположенным в границах городских поселений                    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</si>
  <si>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</si>
  <si>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</si>
  <si>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</si>
  <si>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</si>
  <si>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Субсидии бюджетам бюджетной системы Российской Федерации (межбюджетные субсидии)</t>
  </si>
  <si>
    <t>010 2 02 29999 13 0000150</t>
  </si>
  <si>
    <t>Прочие субсидии бюджетам городских поселений</t>
  </si>
  <si>
    <t xml:space="preserve">Главный специалист </t>
  </si>
  <si>
    <t>О.С. Маслакова</t>
  </si>
  <si>
    <t>Управление финансов администрации Кольского района</t>
  </si>
  <si>
    <t>Отчет о поступлении и об использовании бюджетных ассигнований муниципального дорожного фонда                                                                                   муниципального образования город Кола Кольского района Мурманской области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</si>
</sst>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7">
      <alignment horizontal="center"/>
    </xf>
    <xf numFmtId="0" fontId="6" fillId="0" borderId="8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>
      <alignment horizontal="left"/>
    </xf>
    <xf numFmtId="0" fontId="12" fillId="12" borderId="11" applyNumberFormat="0" applyAlignment="0" applyProtection="0"/>
    <xf numFmtId="0" fontId="13" fillId="19" borderId="12" applyNumberFormat="0" applyAlignment="0" applyProtection="0"/>
    <xf numFmtId="0" fontId="11" fillId="0" borderId="0">
      <alignment horizontal="left"/>
    </xf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11" applyNumberFormat="0" applyAlignment="0" applyProtection="0"/>
    <xf numFmtId="0" fontId="20" fillId="0" borderId="16" applyNumberFormat="0" applyFill="0" applyAlignment="0" applyProtection="0"/>
    <xf numFmtId="0" fontId="21" fillId="20" borderId="0" applyNumberFormat="0" applyBorder="0" applyAlignment="0" applyProtection="0"/>
    <xf numFmtId="0" fontId="8" fillId="21" borderId="17" applyNumberFormat="0" applyFont="0" applyAlignment="0" applyProtection="0"/>
    <xf numFmtId="0" fontId="22" fillId="12" borderId="18" applyNumberFormat="0" applyAlignment="0" applyProtection="0"/>
    <xf numFmtId="0" fontId="23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11" fillId="0" borderId="0">
      <alignment horizontal="left"/>
    </xf>
    <xf numFmtId="0" fontId="26" fillId="0" borderId="0" applyNumberFormat="0" applyFill="0" applyBorder="0" applyAlignment="0" applyProtection="0"/>
    <xf numFmtId="0" fontId="27" fillId="0" borderId="20"/>
    <xf numFmtId="0" fontId="27" fillId="0" borderId="21"/>
    <xf numFmtId="0" fontId="27" fillId="0" borderId="21"/>
    <xf numFmtId="0" fontId="4" fillId="0" borderId="0">
      <alignment wrapText="1"/>
    </xf>
    <xf numFmtId="0" fontId="4" fillId="0" borderId="1">
      <alignment horizontal="left"/>
    </xf>
    <xf numFmtId="0" fontId="4" fillId="0" borderId="22">
      <alignment horizontal="left" wrapText="1" indent="2"/>
    </xf>
    <xf numFmtId="0" fontId="4" fillId="0" borderId="23">
      <alignment horizontal="left" wrapText="1"/>
    </xf>
    <xf numFmtId="0" fontId="4" fillId="0" borderId="24">
      <alignment horizontal="left" wrapText="1" indent="2"/>
    </xf>
    <xf numFmtId="0" fontId="27" fillId="12" borderId="25"/>
    <xf numFmtId="0" fontId="4" fillId="0" borderId="0">
      <alignment wrapText="1"/>
    </xf>
    <xf numFmtId="0" fontId="4" fillId="0" borderId="1">
      <alignment horizontal="left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27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0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8" fillId="0" borderId="0"/>
    <xf numFmtId="0" fontId="27" fillId="0" borderId="1">
      <alignment shrinkToFit="1"/>
    </xf>
    <xf numFmtId="0" fontId="4" fillId="0" borderId="1">
      <alignment horizontal="right"/>
    </xf>
    <xf numFmtId="0" fontId="4" fillId="0" borderId="22">
      <alignment horizontal="right" vertical="center" shrinkToFit="1"/>
    </xf>
    <xf numFmtId="0" fontId="4" fillId="0" borderId="31">
      <alignment horizontal="right" vertical="center" shrinkToFit="1"/>
    </xf>
    <xf numFmtId="0" fontId="4" fillId="0" borderId="31">
      <alignment horizontal="right" shrinkToFit="1"/>
    </xf>
    <xf numFmtId="0" fontId="27" fillId="12" borderId="1"/>
    <xf numFmtId="0" fontId="29" fillId="0" borderId="31">
      <alignment wrapText="1"/>
    </xf>
    <xf numFmtId="0" fontId="29" fillId="0" borderId="31"/>
    <xf numFmtId="0" fontId="4" fillId="0" borderId="31">
      <alignment horizontal="center" shrinkToFit="1"/>
    </xf>
    <xf numFmtId="0" fontId="27" fillId="0" borderId="10">
      <alignment horizontal="left"/>
    </xf>
    <xf numFmtId="0" fontId="30" fillId="0" borderId="0">
      <alignment horizontal="center"/>
    </xf>
    <xf numFmtId="0" fontId="27" fillId="0" borderId="0">
      <alignment horizontal="left"/>
    </xf>
    <xf numFmtId="0" fontId="4" fillId="0" borderId="0">
      <alignment horizontal="left"/>
    </xf>
    <xf numFmtId="0" fontId="27" fillId="12" borderId="32"/>
    <xf numFmtId="0" fontId="27" fillId="0" borderId="8">
      <alignment horizontal="left"/>
    </xf>
    <xf numFmtId="0" fontId="4" fillId="0" borderId="1">
      <alignment horizontal="center" wrapText="1"/>
    </xf>
    <xf numFmtId="0" fontId="30" fillId="0" borderId="10">
      <alignment horizontal="center"/>
    </xf>
    <xf numFmtId="0" fontId="27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8" fillId="0" borderId="0">
      <alignment horizontal="left"/>
    </xf>
    <xf numFmtId="0" fontId="4" fillId="0" borderId="8"/>
    <xf numFmtId="0" fontId="30" fillId="0" borderId="0"/>
    <xf numFmtId="0" fontId="27" fillId="0" borderId="8"/>
    <xf numFmtId="0" fontId="30" fillId="0" borderId="0"/>
    <xf numFmtId="0" fontId="27" fillId="12" borderId="0"/>
    <xf numFmtId="0" fontId="27" fillId="0" borderId="0"/>
    <xf numFmtId="0" fontId="31" fillId="0" borderId="0">
      <alignment horizontal="center"/>
    </xf>
    <xf numFmtId="0" fontId="31" fillId="0" borderId="0"/>
    <xf numFmtId="0" fontId="4" fillId="0" borderId="0"/>
    <xf numFmtId="0" fontId="4" fillId="0" borderId="0">
      <alignment horizontal="left"/>
    </xf>
    <xf numFmtId="0" fontId="27" fillId="0" borderId="1">
      <alignment horizontal="left"/>
    </xf>
    <xf numFmtId="0" fontId="4" fillId="0" borderId="33">
      <alignment horizontal="center" vertical="top" wrapText="1"/>
    </xf>
    <xf numFmtId="0" fontId="4" fillId="0" borderId="33">
      <alignment horizontal="center" vertical="center"/>
    </xf>
    <xf numFmtId="0" fontId="4" fillId="0" borderId="34">
      <alignment horizontal="left" wrapText="1"/>
    </xf>
    <xf numFmtId="0" fontId="4" fillId="0" borderId="35">
      <alignment horizontal="left" wrapText="1"/>
    </xf>
    <xf numFmtId="0" fontId="4" fillId="0" borderId="36">
      <alignment horizontal="left" wrapText="1" indent="2"/>
    </xf>
    <xf numFmtId="0" fontId="27" fillId="12" borderId="10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0">
      <alignment horizontal="left"/>
    </xf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26">
      <alignment horizontal="center" wrapText="1"/>
    </xf>
    <xf numFmtId="0" fontId="4" fillId="0" borderId="27">
      <alignment horizontal="center" shrinkToFit="1"/>
    </xf>
    <xf numFmtId="0" fontId="4" fillId="0" borderId="28">
      <alignment horizontal="center" shrinkToFit="1"/>
    </xf>
    <xf numFmtId="0" fontId="32" fillId="0" borderId="0"/>
    <xf numFmtId="0" fontId="27" fillId="0" borderId="1"/>
    <xf numFmtId="0" fontId="4" fillId="0" borderId="30">
      <alignment horizontal="center"/>
    </xf>
    <xf numFmtId="0" fontId="4" fillId="0" borderId="6">
      <alignment horizontal="center"/>
    </xf>
    <xf numFmtId="0" fontId="4" fillId="0" borderId="0"/>
    <xf numFmtId="0" fontId="4" fillId="0" borderId="10"/>
    <xf numFmtId="0" fontId="27" fillId="0" borderId="1"/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30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2" fillId="0" borderId="38"/>
    <xf numFmtId="0" fontId="4" fillId="0" borderId="39">
      <alignment horizontal="right"/>
    </xf>
    <xf numFmtId="0" fontId="4" fillId="0" borderId="39">
      <alignment horizontal="right" vertical="center"/>
    </xf>
    <xf numFmtId="0" fontId="4" fillId="0" borderId="39">
      <alignment horizontal="right"/>
    </xf>
    <xf numFmtId="0" fontId="4" fillId="0" borderId="39"/>
    <xf numFmtId="0" fontId="4" fillId="0" borderId="1">
      <alignment horizontal="center"/>
    </xf>
    <xf numFmtId="0" fontId="4" fillId="0" borderId="37">
      <alignment horizontal="center"/>
    </xf>
    <xf numFmtId="0" fontId="4" fillId="0" borderId="40">
      <alignment horizontal="center"/>
    </xf>
    <xf numFmtId="0" fontId="4" fillId="0" borderId="41">
      <alignment horizontal="center"/>
    </xf>
    <xf numFmtId="0" fontId="4" fillId="0" borderId="41">
      <alignment horizontal="center" vertical="center"/>
    </xf>
    <xf numFmtId="0" fontId="4" fillId="0" borderId="41">
      <alignment horizontal="center"/>
    </xf>
    <xf numFmtId="0" fontId="4" fillId="0" borderId="42">
      <alignment horizontal="center"/>
    </xf>
    <xf numFmtId="0" fontId="33" fillId="0" borderId="0">
      <alignment horizontal="right"/>
    </xf>
    <xf numFmtId="0" fontId="33" fillId="0" borderId="20">
      <alignment horizontal="right"/>
    </xf>
    <xf numFmtId="0" fontId="33" fillId="0" borderId="21">
      <alignment horizontal="right"/>
    </xf>
    <xf numFmtId="0" fontId="31" fillId="0" borderId="0">
      <alignment horizontal="center"/>
    </xf>
    <xf numFmtId="0" fontId="27" fillId="0" borderId="43"/>
    <xf numFmtId="0" fontId="27" fillId="0" borderId="20"/>
    <xf numFmtId="0" fontId="33" fillId="0" borderId="0"/>
    <xf numFmtId="0" fontId="27" fillId="0" borderId="0"/>
    <xf numFmtId="0" fontId="31" fillId="0" borderId="1">
      <alignment horizontal="center"/>
    </xf>
    <xf numFmtId="0" fontId="4" fillId="0" borderId="5">
      <alignment horizontal="center" vertical="center"/>
    </xf>
    <xf numFmtId="0" fontId="4" fillId="0" borderId="44">
      <alignment horizontal="left" wrapText="1"/>
    </xf>
    <xf numFmtId="0" fontId="4" fillId="0" borderId="24">
      <alignment horizontal="left" wrapText="1"/>
    </xf>
    <xf numFmtId="0" fontId="4" fillId="0" borderId="23">
      <alignment horizontal="left" wrapText="1" indent="2"/>
    </xf>
    <xf numFmtId="0" fontId="27" fillId="12" borderId="45"/>
    <xf numFmtId="0" fontId="4" fillId="0" borderId="31">
      <alignment horizontal="left" wrapText="1"/>
    </xf>
    <xf numFmtId="0" fontId="6" fillId="0" borderId="10"/>
    <xf numFmtId="0" fontId="4" fillId="0" borderId="26">
      <alignment horizontal="center" shrinkToFit="1"/>
    </xf>
    <xf numFmtId="0" fontId="4" fillId="0" borderId="27">
      <alignment horizontal="center" shrinkToFit="1"/>
    </xf>
    <xf numFmtId="0" fontId="27" fillId="12" borderId="46"/>
    <xf numFmtId="0" fontId="4" fillId="0" borderId="47">
      <alignment horizontal="center" shrinkToFit="1"/>
    </xf>
    <xf numFmtId="0" fontId="4" fillId="0" borderId="37">
      <alignment horizontal="center" vertical="center" shrinkToFit="1"/>
    </xf>
    <xf numFmtId="0" fontId="4" fillId="0" borderId="48">
      <alignment horizontal="center"/>
    </xf>
    <xf numFmtId="0" fontId="4" fillId="0" borderId="37">
      <alignment horizontal="center" vertical="center" shrinkToFit="1"/>
    </xf>
    <xf numFmtId="0" fontId="4" fillId="0" borderId="6">
      <alignment horizontal="right" shrinkToFit="1"/>
    </xf>
    <xf numFmtId="0" fontId="4" fillId="0" borderId="48">
      <alignment horizontal="right" shrinkToFit="1"/>
    </xf>
    <xf numFmtId="0" fontId="4" fillId="0" borderId="0">
      <alignment horizontal="right"/>
    </xf>
    <xf numFmtId="0" fontId="4" fillId="0" borderId="49">
      <alignment horizontal="right" shrinkToFit="1"/>
    </xf>
    <xf numFmtId="0" fontId="4" fillId="0" borderId="22">
      <alignment horizontal="right" shrinkToFit="1"/>
    </xf>
    <xf numFmtId="0" fontId="4" fillId="0" borderId="36">
      <alignment horizontal="right" shrinkToFit="1"/>
    </xf>
    <xf numFmtId="0" fontId="4" fillId="0" borderId="50">
      <alignment horizontal="center"/>
    </xf>
    <xf numFmtId="0" fontId="31" fillId="0" borderId="20">
      <alignment horizontal="center"/>
    </xf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1" fillId="0" borderId="5" xfId="0" applyNumberFormat="1" applyFont="1" applyBorder="1"/>
    <xf numFmtId="0" fontId="1" fillId="0" borderId="5" xfId="0" applyFont="1" applyFill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0" fontId="2" fillId="0" borderId="5" xfId="0" applyFont="1" applyFill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1" fillId="0" borderId="9" xfId="0" applyFont="1" applyFill="1" applyBorder="1" applyAlignment="1">
      <alignment horizontal="center" vertical="center" wrapText="1"/>
    </xf>
    <xf numFmtId="4" fontId="1" fillId="22" borderId="5" xfId="0" applyNumberFormat="1" applyFont="1" applyFill="1" applyBorder="1"/>
    <xf numFmtId="0" fontId="3" fillId="0" borderId="0" xfId="0" applyFont="1" applyBorder="1"/>
    <xf numFmtId="4" fontId="2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2" fillId="22" borderId="5" xfId="0" applyNumberFormat="1" applyFont="1" applyFill="1" applyBorder="1"/>
    <xf numFmtId="4" fontId="1" fillId="22" borderId="5" xfId="0" applyNumberFormat="1" applyFont="1" applyFill="1" applyBorder="1" applyProtection="1">
      <protection locked="0"/>
    </xf>
    <xf numFmtId="49" fontId="3" fillId="22" borderId="7" xfId="1" applyNumberFormat="1" applyFont="1" applyFill="1" applyProtection="1">
      <alignment horizontal="center"/>
    </xf>
    <xf numFmtId="0" fontId="2" fillId="22" borderId="5" xfId="0" applyFont="1" applyFill="1" applyBorder="1" applyAlignment="1">
      <alignment wrapText="1"/>
    </xf>
    <xf numFmtId="0" fontId="1" fillId="22" borderId="5" xfId="0" applyFont="1" applyFill="1" applyBorder="1" applyAlignment="1">
      <alignment wrapText="1"/>
    </xf>
    <xf numFmtId="49" fontId="2" fillId="22" borderId="7" xfId="1" applyNumberFormat="1" applyFont="1" applyFill="1" applyAlignment="1" applyProtection="1">
      <alignment horizontal="left" wrapText="1"/>
    </xf>
    <xf numFmtId="49" fontId="1" fillId="22" borderId="7" xfId="1" applyNumberFormat="1" applyFont="1" applyFill="1" applyAlignment="1" applyProtection="1">
      <alignment horizontal="left" wrapText="1"/>
    </xf>
    <xf numFmtId="0" fontId="7" fillId="0" borderId="0" xfId="0" applyFont="1"/>
    <xf numFmtId="0" fontId="1" fillId="22" borderId="5" xfId="0" applyFont="1" applyFill="1" applyBorder="1" applyAlignment="1">
      <alignment horizontal="left" wrapText="1"/>
    </xf>
    <xf numFmtId="4" fontId="1" fillId="22" borderId="7" xfId="0" applyNumberFormat="1" applyFont="1" applyFill="1" applyBorder="1"/>
    <xf numFmtId="0" fontId="3" fillId="22" borderId="1" xfId="0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5" fillId="22" borderId="7" xfId="1" applyNumberFormat="1" applyFont="1" applyFill="1" applyProtection="1">
      <alignment horizontal="center"/>
    </xf>
    <xf numFmtId="164" fontId="1" fillId="22" borderId="5" xfId="0" applyNumberFormat="1" applyFont="1" applyFill="1" applyBorder="1"/>
    <xf numFmtId="164" fontId="2" fillId="22" borderId="5" xfId="0" applyNumberFormat="1" applyFont="1" applyFill="1" applyBorder="1"/>
    <xf numFmtId="4" fontId="1" fillId="23" borderId="5" xfId="0" applyNumberFormat="1" applyFont="1" applyFill="1" applyBorder="1"/>
    <xf numFmtId="49" fontId="3" fillId="22" borderId="5" xfId="1" applyNumberFormat="1" applyFont="1" applyFill="1" applyBorder="1" applyAlignment="1" applyProtection="1">
      <alignment horizontal="center" wrapText="1"/>
    </xf>
    <xf numFmtId="49" fontId="3" fillId="22" borderId="5" xfId="1" applyNumberFormat="1" applyFont="1" applyFill="1" applyBorder="1" applyAlignment="1" applyProtection="1">
      <alignment horizontal="center"/>
    </xf>
    <xf numFmtId="0" fontId="2" fillId="22" borderId="0" xfId="0" applyFont="1" applyFill="1"/>
    <xf numFmtId="0" fontId="2" fillId="22" borderId="1" xfId="0" applyFont="1" applyFill="1" applyBorder="1"/>
    <xf numFmtId="0" fontId="2" fillId="22" borderId="2" xfId="0" applyFont="1" applyFill="1" applyBorder="1"/>
    <xf numFmtId="0" fontId="2" fillId="22" borderId="0" xfId="0" applyFont="1" applyFill="1" applyBorder="1"/>
    <xf numFmtId="0" fontId="1" fillId="0" borderId="0" xfId="0" applyFont="1" applyBorder="1" applyAlignment="1"/>
    <xf numFmtId="4" fontId="1" fillId="0" borderId="0" xfId="0" applyNumberFormat="1" applyFont="1" applyFill="1" applyBorder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7" fillId="0" borderId="10" xfId="0" applyFont="1" applyBorder="1" applyAlignment="1">
      <alignment horizontal="left" vertical="justify"/>
    </xf>
    <xf numFmtId="0" fontId="7" fillId="0" borderId="0" xfId="0" applyFont="1" applyBorder="1" applyAlignment="1">
      <alignment horizontal="left" vertical="justify"/>
    </xf>
    <xf numFmtId="49" fontId="1" fillId="22" borderId="3" xfId="0" applyNumberFormat="1" applyFont="1" applyFill="1" applyBorder="1" applyAlignment="1"/>
    <xf numFmtId="0" fontId="1" fillId="22" borderId="4" xfId="0" applyFont="1" applyFill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22" borderId="5" xfId="0" applyNumberFormat="1" applyFont="1" applyFill="1" applyBorder="1" applyAlignment="1"/>
    <xf numFmtId="0" fontId="1" fillId="22" borderId="5" xfId="0" applyFont="1" applyFill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Border="1" applyAlignment="1"/>
  </cellXfs>
  <cellStyles count="17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br" xfId="28" xr:uid="{00000000-0005-0000-0000-000019000000}"/>
    <cellStyle name="Calculation" xfId="29" xr:uid="{00000000-0005-0000-0000-00001A000000}"/>
    <cellStyle name="Check Cell" xfId="30" xr:uid="{00000000-0005-0000-0000-00001B000000}"/>
    <cellStyle name="col" xfId="31" xr:uid="{00000000-0005-0000-0000-00001C000000}"/>
    <cellStyle name="Explanatory Text" xfId="32" xr:uid="{00000000-0005-0000-0000-00001D000000}"/>
    <cellStyle name="Good" xfId="33" xr:uid="{00000000-0005-0000-0000-00001E000000}"/>
    <cellStyle name="Heading 1" xfId="34" xr:uid="{00000000-0005-0000-0000-00001F000000}"/>
    <cellStyle name="Heading 2" xfId="35" xr:uid="{00000000-0005-0000-0000-000020000000}"/>
    <cellStyle name="Heading 3" xfId="36" xr:uid="{00000000-0005-0000-0000-000021000000}"/>
    <cellStyle name="Heading 4" xfId="37" xr:uid="{00000000-0005-0000-0000-000022000000}"/>
    <cellStyle name="Input" xfId="38" xr:uid="{00000000-0005-0000-0000-000023000000}"/>
    <cellStyle name="Linked Cell" xfId="39" xr:uid="{00000000-0005-0000-0000-000024000000}"/>
    <cellStyle name="Neutral" xfId="40" xr:uid="{00000000-0005-0000-0000-000025000000}"/>
    <cellStyle name="Note" xfId="41" xr:uid="{00000000-0005-0000-0000-000026000000}"/>
    <cellStyle name="Output" xfId="42" xr:uid="{00000000-0005-0000-0000-000027000000}"/>
    <cellStyle name="style0" xfId="43" xr:uid="{00000000-0005-0000-0000-000028000000}"/>
    <cellStyle name="td" xfId="44" xr:uid="{00000000-0005-0000-0000-000029000000}"/>
    <cellStyle name="Title" xfId="45" xr:uid="{00000000-0005-0000-0000-00002A000000}"/>
    <cellStyle name="Total" xfId="46" xr:uid="{00000000-0005-0000-0000-00002B000000}"/>
    <cellStyle name="tr" xfId="47" xr:uid="{00000000-0005-0000-0000-00002C000000}"/>
    <cellStyle name="Warning Text" xfId="48" xr:uid="{00000000-0005-0000-0000-00002D000000}"/>
    <cellStyle name="xl100" xfId="49" xr:uid="{00000000-0005-0000-0000-00002E000000}"/>
    <cellStyle name="xl101" xfId="50" xr:uid="{00000000-0005-0000-0000-00002F000000}"/>
    <cellStyle name="xl102" xfId="51" xr:uid="{00000000-0005-0000-0000-000030000000}"/>
    <cellStyle name="xl103" xfId="52" xr:uid="{00000000-0005-0000-0000-000031000000}"/>
    <cellStyle name="xl104" xfId="53" xr:uid="{00000000-0005-0000-0000-000032000000}"/>
    <cellStyle name="xl105" xfId="54" xr:uid="{00000000-0005-0000-0000-000033000000}"/>
    <cellStyle name="xl106" xfId="55" xr:uid="{00000000-0005-0000-0000-000034000000}"/>
    <cellStyle name="xl107" xfId="56" xr:uid="{00000000-0005-0000-0000-000035000000}"/>
    <cellStyle name="xl108" xfId="57" xr:uid="{00000000-0005-0000-0000-000036000000}"/>
    <cellStyle name="xl109" xfId="58" xr:uid="{00000000-0005-0000-0000-000037000000}"/>
    <cellStyle name="xl110" xfId="59" xr:uid="{00000000-0005-0000-0000-000038000000}"/>
    <cellStyle name="xl111" xfId="60" xr:uid="{00000000-0005-0000-0000-000039000000}"/>
    <cellStyle name="xl112" xfId="61" xr:uid="{00000000-0005-0000-0000-00003A000000}"/>
    <cellStyle name="xl113" xfId="62" xr:uid="{00000000-0005-0000-0000-00003B000000}"/>
    <cellStyle name="xl114" xfId="63" xr:uid="{00000000-0005-0000-0000-00003C000000}"/>
    <cellStyle name="xl115" xfId="64" xr:uid="{00000000-0005-0000-0000-00003D000000}"/>
    <cellStyle name="xl116" xfId="65" xr:uid="{00000000-0005-0000-0000-00003E000000}"/>
    <cellStyle name="xl117" xfId="66" xr:uid="{00000000-0005-0000-0000-00003F000000}"/>
    <cellStyle name="xl118" xfId="67" xr:uid="{00000000-0005-0000-0000-000040000000}"/>
    <cellStyle name="xl119" xfId="68" xr:uid="{00000000-0005-0000-0000-000041000000}"/>
    <cellStyle name="xl120" xfId="69" xr:uid="{00000000-0005-0000-0000-000042000000}"/>
    <cellStyle name="xl121" xfId="70" xr:uid="{00000000-0005-0000-0000-000043000000}"/>
    <cellStyle name="xl122" xfId="71" xr:uid="{00000000-0005-0000-0000-000044000000}"/>
    <cellStyle name="xl123" xfId="72" xr:uid="{00000000-0005-0000-0000-000045000000}"/>
    <cellStyle name="xl124" xfId="73" xr:uid="{00000000-0005-0000-0000-000046000000}"/>
    <cellStyle name="xl125" xfId="74" xr:uid="{00000000-0005-0000-0000-000047000000}"/>
    <cellStyle name="xl126" xfId="75" xr:uid="{00000000-0005-0000-0000-000048000000}"/>
    <cellStyle name="xl127" xfId="76" xr:uid="{00000000-0005-0000-0000-000049000000}"/>
    <cellStyle name="xl128" xfId="77" xr:uid="{00000000-0005-0000-0000-00004A000000}"/>
    <cellStyle name="xl129" xfId="78" xr:uid="{00000000-0005-0000-0000-00004B000000}"/>
    <cellStyle name="xl130" xfId="79" xr:uid="{00000000-0005-0000-0000-00004C000000}"/>
    <cellStyle name="xl131" xfId="80" xr:uid="{00000000-0005-0000-0000-00004D000000}"/>
    <cellStyle name="xl132" xfId="81" xr:uid="{00000000-0005-0000-0000-00004E000000}"/>
    <cellStyle name="xl133" xfId="82" xr:uid="{00000000-0005-0000-0000-00004F000000}"/>
    <cellStyle name="xl134" xfId="83" xr:uid="{00000000-0005-0000-0000-000050000000}"/>
    <cellStyle name="xl135" xfId="84" xr:uid="{00000000-0005-0000-0000-000051000000}"/>
    <cellStyle name="xl136" xfId="85" xr:uid="{00000000-0005-0000-0000-000052000000}"/>
    <cellStyle name="xl137" xfId="86" xr:uid="{00000000-0005-0000-0000-000053000000}"/>
    <cellStyle name="xl138" xfId="87" xr:uid="{00000000-0005-0000-0000-000054000000}"/>
    <cellStyle name="xl139" xfId="88" xr:uid="{00000000-0005-0000-0000-000055000000}"/>
    <cellStyle name="xl140" xfId="89" xr:uid="{00000000-0005-0000-0000-000056000000}"/>
    <cellStyle name="xl141" xfId="90" xr:uid="{00000000-0005-0000-0000-000057000000}"/>
    <cellStyle name="xl142" xfId="91" xr:uid="{00000000-0005-0000-0000-000058000000}"/>
    <cellStyle name="xl143" xfId="92" xr:uid="{00000000-0005-0000-0000-000059000000}"/>
    <cellStyle name="xl144" xfId="93" xr:uid="{00000000-0005-0000-0000-00005A000000}"/>
    <cellStyle name="xl145" xfId="94" xr:uid="{00000000-0005-0000-0000-00005B000000}"/>
    <cellStyle name="xl146" xfId="95" xr:uid="{00000000-0005-0000-0000-00005C000000}"/>
    <cellStyle name="xl147" xfId="96" xr:uid="{00000000-0005-0000-0000-00005D000000}"/>
    <cellStyle name="xl148" xfId="97" xr:uid="{00000000-0005-0000-0000-00005E000000}"/>
    <cellStyle name="xl149" xfId="98" xr:uid="{00000000-0005-0000-0000-00005F000000}"/>
    <cellStyle name="xl150" xfId="99" xr:uid="{00000000-0005-0000-0000-000060000000}"/>
    <cellStyle name="xl151" xfId="100" xr:uid="{00000000-0005-0000-0000-000061000000}"/>
    <cellStyle name="xl21" xfId="101" xr:uid="{00000000-0005-0000-0000-000062000000}"/>
    <cellStyle name="xl22" xfId="102" xr:uid="{00000000-0005-0000-0000-000063000000}"/>
    <cellStyle name="xl23" xfId="103" xr:uid="{00000000-0005-0000-0000-000064000000}"/>
    <cellStyle name="xl24" xfId="104" xr:uid="{00000000-0005-0000-0000-000065000000}"/>
    <cellStyle name="xl25" xfId="105" xr:uid="{00000000-0005-0000-0000-000066000000}"/>
    <cellStyle name="xl26" xfId="106" xr:uid="{00000000-0005-0000-0000-000067000000}"/>
    <cellStyle name="xl27" xfId="107" xr:uid="{00000000-0005-0000-0000-000068000000}"/>
    <cellStyle name="xl28" xfId="108" xr:uid="{00000000-0005-0000-0000-000069000000}"/>
    <cellStyle name="xl29" xfId="109" xr:uid="{00000000-0005-0000-0000-00006A000000}"/>
    <cellStyle name="xl30" xfId="110" xr:uid="{00000000-0005-0000-0000-00006B000000}"/>
    <cellStyle name="xl31" xfId="111" xr:uid="{00000000-0005-0000-0000-00006C000000}"/>
    <cellStyle name="xl32" xfId="112" xr:uid="{00000000-0005-0000-0000-00006D000000}"/>
    <cellStyle name="xl33" xfId="113" xr:uid="{00000000-0005-0000-0000-00006E000000}"/>
    <cellStyle name="xl34" xfId="114" xr:uid="{00000000-0005-0000-0000-00006F000000}"/>
    <cellStyle name="xl35" xfId="115" xr:uid="{00000000-0005-0000-0000-000070000000}"/>
    <cellStyle name="xl36" xfId="116" xr:uid="{00000000-0005-0000-0000-000071000000}"/>
    <cellStyle name="xl37" xfId="117" xr:uid="{00000000-0005-0000-0000-000072000000}"/>
    <cellStyle name="xl38" xfId="118" xr:uid="{00000000-0005-0000-0000-000073000000}"/>
    <cellStyle name="xl39" xfId="119" xr:uid="{00000000-0005-0000-0000-000074000000}"/>
    <cellStyle name="xl40" xfId="120" xr:uid="{00000000-0005-0000-0000-000075000000}"/>
    <cellStyle name="xl41" xfId="121" xr:uid="{00000000-0005-0000-0000-000076000000}"/>
    <cellStyle name="xl42" xfId="122" xr:uid="{00000000-0005-0000-0000-000077000000}"/>
    <cellStyle name="xl43" xfId="123" xr:uid="{00000000-0005-0000-0000-000078000000}"/>
    <cellStyle name="xl44" xfId="124" xr:uid="{00000000-0005-0000-0000-000079000000}"/>
    <cellStyle name="xl45" xfId="125" xr:uid="{00000000-0005-0000-0000-00007A000000}"/>
    <cellStyle name="xl46" xfId="126" xr:uid="{00000000-0005-0000-0000-00007B000000}"/>
    <cellStyle name="xl47" xfId="1" xr:uid="{00000000-0005-0000-0000-00007C000000}"/>
    <cellStyle name="xl48" xfId="127" xr:uid="{00000000-0005-0000-0000-00007D000000}"/>
    <cellStyle name="xl49" xfId="128" xr:uid="{00000000-0005-0000-0000-00007E000000}"/>
    <cellStyle name="xl50" xfId="129" xr:uid="{00000000-0005-0000-0000-00007F000000}"/>
    <cellStyle name="xl51" xfId="130" xr:uid="{00000000-0005-0000-0000-000080000000}"/>
    <cellStyle name="xl52" xfId="131" xr:uid="{00000000-0005-0000-0000-000081000000}"/>
    <cellStyle name="xl53" xfId="132" xr:uid="{00000000-0005-0000-0000-000082000000}"/>
    <cellStyle name="xl54" xfId="133" xr:uid="{00000000-0005-0000-0000-000083000000}"/>
    <cellStyle name="xl55" xfId="134" xr:uid="{00000000-0005-0000-0000-000084000000}"/>
    <cellStyle name="xl56" xfId="135" xr:uid="{00000000-0005-0000-0000-000085000000}"/>
    <cellStyle name="xl57" xfId="136" xr:uid="{00000000-0005-0000-0000-000086000000}"/>
    <cellStyle name="xl58" xfId="137" xr:uid="{00000000-0005-0000-0000-000087000000}"/>
    <cellStyle name="xl59" xfId="138" xr:uid="{00000000-0005-0000-0000-000088000000}"/>
    <cellStyle name="xl60" xfId="139" xr:uid="{00000000-0005-0000-0000-000089000000}"/>
    <cellStyle name="xl61" xfId="140" xr:uid="{00000000-0005-0000-0000-00008A000000}"/>
    <cellStyle name="xl62" xfId="141" xr:uid="{00000000-0005-0000-0000-00008B000000}"/>
    <cellStyle name="xl63" xfId="142" xr:uid="{00000000-0005-0000-0000-00008C000000}"/>
    <cellStyle name="xl64" xfId="143" xr:uid="{00000000-0005-0000-0000-00008D000000}"/>
    <cellStyle name="xl65" xfId="144" xr:uid="{00000000-0005-0000-0000-00008E000000}"/>
    <cellStyle name="xl66" xfId="145" xr:uid="{00000000-0005-0000-0000-00008F000000}"/>
    <cellStyle name="xl67" xfId="146" xr:uid="{00000000-0005-0000-0000-000090000000}"/>
    <cellStyle name="xl68" xfId="147" xr:uid="{00000000-0005-0000-0000-000091000000}"/>
    <cellStyle name="xl69" xfId="148" xr:uid="{00000000-0005-0000-0000-000092000000}"/>
    <cellStyle name="xl70" xfId="149" xr:uid="{00000000-0005-0000-0000-000093000000}"/>
    <cellStyle name="xl71" xfId="150" xr:uid="{00000000-0005-0000-0000-000094000000}"/>
    <cellStyle name="xl72" xfId="151" xr:uid="{00000000-0005-0000-0000-000095000000}"/>
    <cellStyle name="xl73" xfId="152" xr:uid="{00000000-0005-0000-0000-000096000000}"/>
    <cellStyle name="xl74" xfId="153" xr:uid="{00000000-0005-0000-0000-000097000000}"/>
    <cellStyle name="xl75" xfId="154" xr:uid="{00000000-0005-0000-0000-000098000000}"/>
    <cellStyle name="xl76" xfId="155" xr:uid="{00000000-0005-0000-0000-000099000000}"/>
    <cellStyle name="xl77" xfId="156" xr:uid="{00000000-0005-0000-0000-00009A000000}"/>
    <cellStyle name="xl78" xfId="157" xr:uid="{00000000-0005-0000-0000-00009B000000}"/>
    <cellStyle name="xl79" xfId="158" xr:uid="{00000000-0005-0000-0000-00009C000000}"/>
    <cellStyle name="xl80" xfId="159" xr:uid="{00000000-0005-0000-0000-00009D000000}"/>
    <cellStyle name="xl81" xfId="160" xr:uid="{00000000-0005-0000-0000-00009E000000}"/>
    <cellStyle name="xl82" xfId="161" xr:uid="{00000000-0005-0000-0000-00009F000000}"/>
    <cellStyle name="xl83" xfId="162" xr:uid="{00000000-0005-0000-0000-0000A0000000}"/>
    <cellStyle name="xl84" xfId="163" xr:uid="{00000000-0005-0000-0000-0000A1000000}"/>
    <cellStyle name="xl85" xfId="164" xr:uid="{00000000-0005-0000-0000-0000A2000000}"/>
    <cellStyle name="xl86" xfId="165" xr:uid="{00000000-0005-0000-0000-0000A3000000}"/>
    <cellStyle name="xl87" xfId="166" xr:uid="{00000000-0005-0000-0000-0000A4000000}"/>
    <cellStyle name="xl88" xfId="2" xr:uid="{00000000-0005-0000-0000-0000A5000000}"/>
    <cellStyle name="xl89" xfId="167" xr:uid="{00000000-0005-0000-0000-0000A6000000}"/>
    <cellStyle name="xl90" xfId="168" xr:uid="{00000000-0005-0000-0000-0000A7000000}"/>
    <cellStyle name="xl91" xfId="169" xr:uid="{00000000-0005-0000-0000-0000A8000000}"/>
    <cellStyle name="xl92" xfId="170" xr:uid="{00000000-0005-0000-0000-0000A9000000}"/>
    <cellStyle name="xl93" xfId="171" xr:uid="{00000000-0005-0000-0000-0000AA000000}"/>
    <cellStyle name="xl94" xfId="172" xr:uid="{00000000-0005-0000-0000-0000AB000000}"/>
    <cellStyle name="xl95" xfId="173" xr:uid="{00000000-0005-0000-0000-0000AC000000}"/>
    <cellStyle name="xl96" xfId="174" xr:uid="{00000000-0005-0000-0000-0000AD000000}"/>
    <cellStyle name="xl97" xfId="175" xr:uid="{00000000-0005-0000-0000-0000AE000000}"/>
    <cellStyle name="xl98" xfId="176" xr:uid="{00000000-0005-0000-0000-0000AF000000}"/>
    <cellStyle name="xl99" xfId="177" xr:uid="{00000000-0005-0000-0000-0000B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A23C1-2AAF-4A43-866F-ABED9C5F2F41}">
  <sheetPr>
    <tabColor rgb="FF00B050"/>
    <pageSetUpPr fitToPage="1"/>
  </sheetPr>
  <dimension ref="A1:I57"/>
  <sheetViews>
    <sheetView tabSelected="1" view="pageBreakPreview" zoomScaleNormal="100" zoomScaleSheetLayoutView="100" workbookViewId="0">
      <selection activeCell="A17" sqref="A17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8" t="s">
        <v>74</v>
      </c>
      <c r="B1" s="68"/>
      <c r="C1" s="68"/>
      <c r="D1" s="68"/>
      <c r="E1" s="68"/>
      <c r="F1" s="68"/>
      <c r="G1" s="1"/>
    </row>
    <row r="2" spans="1:8" ht="15" x14ac:dyDescent="0.25">
      <c r="A2" s="1"/>
      <c r="B2" s="1"/>
      <c r="C2" s="48"/>
      <c r="D2" s="48"/>
      <c r="E2" s="1"/>
      <c r="F2" s="1"/>
      <c r="G2" s="1"/>
    </row>
    <row r="3" spans="1:8" ht="15" customHeight="1" x14ac:dyDescent="0.25">
      <c r="A3" s="1" t="s">
        <v>0</v>
      </c>
      <c r="B3" s="3" t="s">
        <v>73</v>
      </c>
      <c r="C3" s="49"/>
      <c r="D3" s="48"/>
      <c r="E3" s="1"/>
      <c r="F3" s="1"/>
      <c r="G3" s="1"/>
    </row>
    <row r="4" spans="1:8" ht="15" customHeight="1" x14ac:dyDescent="0.25">
      <c r="A4" s="1" t="s">
        <v>1</v>
      </c>
      <c r="B4" s="3" t="s">
        <v>2</v>
      </c>
      <c r="C4" s="49"/>
      <c r="D4" s="48"/>
      <c r="E4" s="1"/>
      <c r="F4" s="1"/>
      <c r="G4" s="1"/>
    </row>
    <row r="5" spans="1:8" ht="15" customHeight="1" x14ac:dyDescent="0.25">
      <c r="A5" s="1" t="s">
        <v>3</v>
      </c>
      <c r="B5" s="5" t="s">
        <v>4</v>
      </c>
      <c r="C5" s="50"/>
      <c r="D5" s="48"/>
      <c r="E5" s="1"/>
      <c r="F5" s="1"/>
      <c r="G5" s="1"/>
    </row>
    <row r="6" spans="1:8" ht="15" customHeight="1" x14ac:dyDescent="0.25">
      <c r="A6" s="1"/>
      <c r="B6" s="4"/>
      <c r="C6" s="51"/>
      <c r="D6" s="48"/>
      <c r="E6" s="1"/>
      <c r="F6" s="1"/>
      <c r="G6" s="1"/>
    </row>
    <row r="7" spans="1:8" ht="15" x14ac:dyDescent="0.25">
      <c r="A7" s="1"/>
      <c r="B7" s="4"/>
      <c r="C7" s="51"/>
      <c r="D7" s="48"/>
      <c r="E7" s="1"/>
      <c r="F7" s="1"/>
      <c r="G7" s="1"/>
    </row>
    <row r="8" spans="1:8" ht="15" x14ac:dyDescent="0.25">
      <c r="A8" s="74" t="s">
        <v>5</v>
      </c>
      <c r="B8" s="74"/>
      <c r="C8" s="74"/>
      <c r="D8" s="53">
        <v>7222978.7999999998</v>
      </c>
      <c r="E8" s="1"/>
      <c r="F8" s="1"/>
      <c r="G8" s="1"/>
    </row>
    <row r="9" spans="1:8" ht="15" x14ac:dyDescent="0.25">
      <c r="A9" s="52"/>
      <c r="B9" s="52"/>
      <c r="C9" s="52"/>
      <c r="D9" s="53"/>
      <c r="E9" s="1"/>
      <c r="F9" s="1"/>
      <c r="G9" s="1"/>
    </row>
    <row r="10" spans="1:8" ht="15" x14ac:dyDescent="0.25">
      <c r="A10" s="61" t="s">
        <v>6</v>
      </c>
      <c r="B10" s="61"/>
      <c r="C10" s="61"/>
      <c r="D10" s="61"/>
      <c r="E10" s="61"/>
      <c r="F10" s="61"/>
      <c r="G10" s="1"/>
    </row>
    <row r="11" spans="1:8" ht="15" x14ac:dyDescent="0.25">
      <c r="A11" s="69" t="s">
        <v>7</v>
      </c>
      <c r="B11" s="69" t="s">
        <v>8</v>
      </c>
      <c r="C11" s="71" t="s">
        <v>48</v>
      </c>
      <c r="D11" s="72"/>
      <c r="E11" s="73"/>
      <c r="F11" s="6"/>
      <c r="G11" s="4"/>
    </row>
    <row r="12" spans="1:8" s="9" customFormat="1" ht="45.75" customHeight="1" x14ac:dyDescent="0.25">
      <c r="A12" s="70"/>
      <c r="B12" s="70"/>
      <c r="C12" s="40" t="s">
        <v>9</v>
      </c>
      <c r="D12" s="40" t="s">
        <v>10</v>
      </c>
      <c r="E12" s="40" t="s">
        <v>11</v>
      </c>
      <c r="F12" s="40" t="s">
        <v>35</v>
      </c>
      <c r="G12" s="8"/>
    </row>
    <row r="13" spans="1:8" ht="29.25" x14ac:dyDescent="0.25">
      <c r="A13" s="42" t="s">
        <v>45</v>
      </c>
      <c r="B13" s="33" t="s">
        <v>60</v>
      </c>
      <c r="C13" s="25">
        <f>SUM(C14:C17)</f>
        <v>5273200</v>
      </c>
      <c r="D13" s="25">
        <f>SUM(D14:D17)</f>
        <v>4878588.5299999993</v>
      </c>
      <c r="E13" s="10">
        <f t="shared" ref="E13:E28" si="0">D13/C13</f>
        <v>0.92516660282181584</v>
      </c>
      <c r="F13" s="11"/>
      <c r="G13" s="1"/>
    </row>
    <row r="14" spans="1:8" ht="105.75" customHeight="1" x14ac:dyDescent="0.25">
      <c r="A14" s="31" t="s">
        <v>55</v>
      </c>
      <c r="B14" s="32" t="s">
        <v>59</v>
      </c>
      <c r="C14" s="27">
        <v>2726000</v>
      </c>
      <c r="D14" s="27">
        <v>2520453.16</v>
      </c>
      <c r="E14" s="10">
        <f t="shared" si="0"/>
        <v>0.92459763756419666</v>
      </c>
      <c r="F14" s="13"/>
      <c r="G14" s="1"/>
    </row>
    <row r="15" spans="1:8" ht="122.25" customHeight="1" x14ac:dyDescent="0.25">
      <c r="A15" s="31" t="s">
        <v>56</v>
      </c>
      <c r="B15" s="32" t="s">
        <v>61</v>
      </c>
      <c r="C15" s="27">
        <v>12300</v>
      </c>
      <c r="D15" s="27">
        <v>14562.87</v>
      </c>
      <c r="E15" s="10">
        <f t="shared" si="0"/>
        <v>1.1839731707317074</v>
      </c>
      <c r="F15" s="13"/>
      <c r="G15" s="1"/>
    </row>
    <row r="16" spans="1:8" ht="108.75" customHeight="1" x14ac:dyDescent="0.25">
      <c r="A16" s="31" t="s">
        <v>57</v>
      </c>
      <c r="B16" s="32" t="s">
        <v>62</v>
      </c>
      <c r="C16" s="27">
        <v>2534900</v>
      </c>
      <c r="D16" s="27">
        <v>2617920.5699999998</v>
      </c>
      <c r="E16" s="10">
        <f t="shared" si="0"/>
        <v>1.0327510237090221</v>
      </c>
      <c r="F16" s="13"/>
      <c r="G16" s="1"/>
      <c r="H16" s="14"/>
    </row>
    <row r="17" spans="1:8" ht="109.5" customHeight="1" x14ac:dyDescent="0.25">
      <c r="A17" s="31" t="s">
        <v>58</v>
      </c>
      <c r="B17" s="32" t="s">
        <v>62</v>
      </c>
      <c r="C17" s="27">
        <v>0</v>
      </c>
      <c r="D17" s="27">
        <v>-274348.07</v>
      </c>
      <c r="E17" s="10">
        <v>0</v>
      </c>
      <c r="F17" s="13"/>
      <c r="G17" s="1"/>
      <c r="H17" s="14"/>
    </row>
    <row r="18" spans="1:8" s="18" customFormat="1" ht="18.75" customHeight="1" x14ac:dyDescent="0.2">
      <c r="A18" s="42" t="s">
        <v>31</v>
      </c>
      <c r="B18" s="35" t="s">
        <v>30</v>
      </c>
      <c r="C18" s="30">
        <f>C19</f>
        <v>3108100</v>
      </c>
      <c r="D18" s="30">
        <f>D19</f>
        <v>3507418.38</v>
      </c>
      <c r="E18" s="43">
        <f t="shared" si="0"/>
        <v>1.1284766835043918</v>
      </c>
      <c r="F18" s="22"/>
      <c r="G18" s="17"/>
      <c r="H18" s="23"/>
    </row>
    <row r="19" spans="1:8" ht="36.75" customHeight="1" x14ac:dyDescent="0.25">
      <c r="A19" s="31" t="s">
        <v>32</v>
      </c>
      <c r="B19" s="34" t="s">
        <v>63</v>
      </c>
      <c r="C19" s="28">
        <v>3108100</v>
      </c>
      <c r="D19" s="28">
        <v>3507418.38</v>
      </c>
      <c r="E19" s="44">
        <f t="shared" si="0"/>
        <v>1.1284766835043918</v>
      </c>
      <c r="F19" s="13"/>
      <c r="G19" s="1"/>
      <c r="H19" s="14"/>
    </row>
    <row r="20" spans="1:8" ht="28.5" customHeight="1" x14ac:dyDescent="0.25">
      <c r="A20" s="42" t="s">
        <v>12</v>
      </c>
      <c r="B20" s="33" t="s">
        <v>13</v>
      </c>
      <c r="C20" s="25">
        <f>C21+C23+C22</f>
        <v>10970000</v>
      </c>
      <c r="D20" s="38">
        <f>D21+D23+D22</f>
        <v>13365153.890000001</v>
      </c>
      <c r="E20" s="10">
        <f t="shared" si="0"/>
        <v>1.2183367265268916</v>
      </c>
      <c r="F20" s="11"/>
      <c r="G20" s="1"/>
    </row>
    <row r="21" spans="1:8" ht="75" customHeight="1" x14ac:dyDescent="0.25">
      <c r="A21" s="31" t="s">
        <v>14</v>
      </c>
      <c r="B21" s="32" t="s">
        <v>64</v>
      </c>
      <c r="C21" s="29">
        <v>6700000</v>
      </c>
      <c r="D21" s="29">
        <v>8492309.75</v>
      </c>
      <c r="E21" s="12">
        <f t="shared" si="0"/>
        <v>1.2675089179104477</v>
      </c>
      <c r="F21" s="13"/>
      <c r="G21" s="1"/>
    </row>
    <row r="22" spans="1:8" ht="30" customHeight="1" x14ac:dyDescent="0.25">
      <c r="A22" s="31" t="s">
        <v>28</v>
      </c>
      <c r="B22" s="32" t="s">
        <v>65</v>
      </c>
      <c r="C22" s="29">
        <v>2600000</v>
      </c>
      <c r="D22" s="29">
        <v>3003379.17</v>
      </c>
      <c r="E22" s="12">
        <f t="shared" si="0"/>
        <v>1.1551458346153847</v>
      </c>
      <c r="F22" s="15"/>
      <c r="G22" s="1"/>
    </row>
    <row r="23" spans="1:8" ht="74.25" customHeight="1" x14ac:dyDescent="0.25">
      <c r="A23" s="31" t="s">
        <v>29</v>
      </c>
      <c r="B23" s="32" t="s">
        <v>66</v>
      </c>
      <c r="C23" s="29">
        <v>1670000</v>
      </c>
      <c r="D23" s="29">
        <v>1869464.97</v>
      </c>
      <c r="E23" s="12">
        <f t="shared" si="0"/>
        <v>1.1194401017964071</v>
      </c>
      <c r="F23" s="15"/>
      <c r="G23" s="1"/>
    </row>
    <row r="24" spans="1:8" s="18" customFormat="1" ht="15" customHeight="1" x14ac:dyDescent="0.2">
      <c r="A24" s="42" t="s">
        <v>33</v>
      </c>
      <c r="B24" s="35" t="s">
        <v>34</v>
      </c>
      <c r="C24" s="25">
        <f>C25</f>
        <v>750000</v>
      </c>
      <c r="D24" s="25">
        <f>D25</f>
        <v>707962.55</v>
      </c>
      <c r="E24" s="10">
        <f t="shared" si="0"/>
        <v>0.9439500666666667</v>
      </c>
      <c r="F24" s="11"/>
      <c r="G24" s="17"/>
    </row>
    <row r="25" spans="1:8" ht="90.75" customHeight="1" x14ac:dyDescent="0.25">
      <c r="A25" s="31" t="s">
        <v>54</v>
      </c>
      <c r="B25" s="34" t="s">
        <v>67</v>
      </c>
      <c r="C25" s="29">
        <v>750000</v>
      </c>
      <c r="D25" s="29">
        <v>707962.55</v>
      </c>
      <c r="E25" s="12">
        <f>D25/C25</f>
        <v>0.9439500666666667</v>
      </c>
      <c r="F25" s="15"/>
      <c r="G25" s="1"/>
    </row>
    <row r="26" spans="1:8" ht="27" customHeight="1" x14ac:dyDescent="0.25">
      <c r="A26" s="42" t="s">
        <v>46</v>
      </c>
      <c r="B26" s="37" t="s">
        <v>68</v>
      </c>
      <c r="C26" s="25">
        <f>C27+C28</f>
        <v>12014034.210000001</v>
      </c>
      <c r="D26" s="25">
        <f>SUM(D27:D27)</f>
        <v>11116434.210000001</v>
      </c>
      <c r="E26" s="10">
        <f>D26/C26</f>
        <v>0.92528737771922831</v>
      </c>
      <c r="F26" s="11"/>
      <c r="G26" s="1"/>
    </row>
    <row r="27" spans="1:8" ht="77.25" customHeight="1" x14ac:dyDescent="0.25">
      <c r="A27" s="31" t="s">
        <v>47</v>
      </c>
      <c r="B27" s="34" t="s">
        <v>44</v>
      </c>
      <c r="C27" s="29">
        <v>11116434.210000001</v>
      </c>
      <c r="D27" s="29">
        <v>11116434.210000001</v>
      </c>
      <c r="E27" s="12">
        <f t="shared" si="0"/>
        <v>1</v>
      </c>
      <c r="F27" s="7"/>
      <c r="G27" s="1"/>
    </row>
    <row r="28" spans="1:8" ht="17.25" customHeight="1" x14ac:dyDescent="0.25">
      <c r="A28" s="31" t="s">
        <v>69</v>
      </c>
      <c r="B28" s="34" t="s">
        <v>70</v>
      </c>
      <c r="C28" s="29">
        <v>897600</v>
      </c>
      <c r="D28" s="29">
        <v>0</v>
      </c>
      <c r="E28" s="10">
        <f t="shared" si="0"/>
        <v>0</v>
      </c>
      <c r="F28" s="7"/>
      <c r="G28" s="1"/>
    </row>
    <row r="29" spans="1:8" s="18" customFormat="1" ht="15" customHeight="1" x14ac:dyDescent="0.2">
      <c r="A29" s="59" t="s">
        <v>15</v>
      </c>
      <c r="B29" s="60"/>
      <c r="C29" s="25">
        <f>C13+C20+C26+C18+C24</f>
        <v>32115334.210000001</v>
      </c>
      <c r="D29" s="25">
        <f>D13+D20+D26+D18+D24</f>
        <v>33575557.560000002</v>
      </c>
      <c r="E29" s="10">
        <f>D29/C29</f>
        <v>1.0454681038176872</v>
      </c>
      <c r="F29" s="16"/>
      <c r="G29" s="17"/>
    </row>
    <row r="30" spans="1:8" ht="20.25" customHeight="1" x14ac:dyDescent="0.25">
      <c r="A30" s="61" t="s">
        <v>16</v>
      </c>
      <c r="B30" s="62"/>
      <c r="C30" s="62"/>
      <c r="D30" s="62"/>
      <c r="E30" s="62"/>
      <c r="F30" s="62"/>
      <c r="G30" s="1"/>
    </row>
    <row r="31" spans="1:8" ht="15" customHeight="1" x14ac:dyDescent="0.25">
      <c r="A31" s="63" t="s">
        <v>17</v>
      </c>
      <c r="B31" s="63" t="s">
        <v>8</v>
      </c>
      <c r="C31" s="65" t="s">
        <v>48</v>
      </c>
      <c r="D31" s="65"/>
      <c r="E31" s="65"/>
      <c r="F31" s="7"/>
      <c r="G31" s="4"/>
    </row>
    <row r="32" spans="1:8" ht="42" customHeight="1" x14ac:dyDescent="0.25">
      <c r="A32" s="64"/>
      <c r="B32" s="64"/>
      <c r="C32" s="24" t="s">
        <v>39</v>
      </c>
      <c r="D32" s="24" t="s">
        <v>10</v>
      </c>
      <c r="E32" s="41" t="s">
        <v>11</v>
      </c>
      <c r="F32" s="40" t="s">
        <v>36</v>
      </c>
      <c r="G32" s="1"/>
    </row>
    <row r="33" spans="1:9" ht="34.5" customHeight="1" x14ac:dyDescent="0.25">
      <c r="A33" s="46" t="s">
        <v>27</v>
      </c>
      <c r="B33" s="32" t="s">
        <v>18</v>
      </c>
      <c r="C33" s="29">
        <v>19186443.800000001</v>
      </c>
      <c r="D33" s="29">
        <v>19186443.800000001</v>
      </c>
      <c r="E33" s="12">
        <f>D33/C33</f>
        <v>1</v>
      </c>
      <c r="F33" s="13" t="s">
        <v>37</v>
      </c>
      <c r="G33" s="1"/>
    </row>
    <row r="34" spans="1:9" ht="33" customHeight="1" x14ac:dyDescent="0.25">
      <c r="A34" s="47" t="s">
        <v>19</v>
      </c>
      <c r="B34" s="32" t="s">
        <v>20</v>
      </c>
      <c r="C34" s="29">
        <v>554300</v>
      </c>
      <c r="D34" s="29">
        <v>507450</v>
      </c>
      <c r="E34" s="12">
        <f t="shared" ref="E34:E39" si="1">D34/C34</f>
        <v>0.91547898250045101</v>
      </c>
      <c r="F34" s="13" t="s">
        <v>38</v>
      </c>
      <c r="G34" s="1"/>
      <c r="I34" s="14"/>
    </row>
    <row r="35" spans="1:9" ht="19.5" customHeight="1" x14ac:dyDescent="0.25">
      <c r="A35" s="47" t="s">
        <v>21</v>
      </c>
      <c r="B35" s="32" t="s">
        <v>22</v>
      </c>
      <c r="C35" s="29">
        <v>483800</v>
      </c>
      <c r="D35" s="29">
        <v>435792.77</v>
      </c>
      <c r="E35" s="12">
        <f t="shared" si="1"/>
        <v>0.90077050434063666</v>
      </c>
      <c r="F35" s="13"/>
      <c r="G35" s="1"/>
      <c r="I35" s="14"/>
    </row>
    <row r="36" spans="1:9" ht="64.5" customHeight="1" x14ac:dyDescent="0.25">
      <c r="A36" s="47" t="s">
        <v>42</v>
      </c>
      <c r="B36" s="32" t="s">
        <v>49</v>
      </c>
      <c r="C36" s="29">
        <v>11116434.210000001</v>
      </c>
      <c r="D36" s="29">
        <v>11116434.210000001</v>
      </c>
      <c r="E36" s="12">
        <f t="shared" si="1"/>
        <v>1</v>
      </c>
      <c r="F36" s="13"/>
      <c r="G36" s="1"/>
      <c r="I36" s="14"/>
    </row>
    <row r="37" spans="1:9" ht="94.5" customHeight="1" x14ac:dyDescent="0.25">
      <c r="A37" s="47" t="s">
        <v>50</v>
      </c>
      <c r="B37" s="32" t="s">
        <v>51</v>
      </c>
      <c r="C37" s="29">
        <v>897600</v>
      </c>
      <c r="D37" s="29">
        <v>0</v>
      </c>
      <c r="E37" s="44">
        <f t="shared" si="1"/>
        <v>0</v>
      </c>
      <c r="F37" s="13"/>
      <c r="G37" s="1"/>
      <c r="I37" s="14"/>
    </row>
    <row r="38" spans="1:9" ht="63" customHeight="1" x14ac:dyDescent="0.25">
      <c r="A38" s="47" t="s">
        <v>43</v>
      </c>
      <c r="B38" s="32" t="s">
        <v>41</v>
      </c>
      <c r="C38" s="29">
        <v>7000000</v>
      </c>
      <c r="D38" s="29">
        <v>7000000</v>
      </c>
      <c r="E38" s="44">
        <f t="shared" si="1"/>
        <v>1</v>
      </c>
      <c r="F38" s="13"/>
      <c r="G38" s="1"/>
      <c r="I38" s="14"/>
    </row>
    <row r="39" spans="1:9" ht="78" customHeight="1" x14ac:dyDescent="0.25">
      <c r="A39" s="47" t="s">
        <v>52</v>
      </c>
      <c r="B39" s="32" t="s">
        <v>53</v>
      </c>
      <c r="C39" s="29">
        <v>99735</v>
      </c>
      <c r="D39" s="29">
        <v>0</v>
      </c>
      <c r="E39" s="12">
        <f t="shared" si="1"/>
        <v>0</v>
      </c>
      <c r="F39" s="13"/>
      <c r="G39" s="1"/>
      <c r="I39" s="14"/>
    </row>
    <row r="40" spans="1:9" s="18" customFormat="1" ht="15" customHeight="1" x14ac:dyDescent="0.2">
      <c r="A40" s="66" t="s">
        <v>23</v>
      </c>
      <c r="B40" s="67"/>
      <c r="C40" s="25">
        <f>SUM(C33:C39)</f>
        <v>39338313.010000005</v>
      </c>
      <c r="D40" s="25">
        <f>SUM(D33:D39)</f>
        <v>38246120.780000001</v>
      </c>
      <c r="E40" s="43">
        <f>D40/C40</f>
        <v>0.97223591591936431</v>
      </c>
      <c r="F40" s="16"/>
      <c r="G40" s="17"/>
    </row>
    <row r="41" spans="1:9" ht="9.9499999999999993" customHeight="1" x14ac:dyDescent="0.25">
      <c r="A41" s="1"/>
      <c r="B41" s="1"/>
      <c r="C41" s="1"/>
      <c r="D41" s="1"/>
      <c r="E41" s="1"/>
      <c r="F41" s="1"/>
      <c r="G41" s="1"/>
    </row>
    <row r="42" spans="1:9" ht="15" customHeight="1" x14ac:dyDescent="0.25">
      <c r="A42" s="54" t="s">
        <v>24</v>
      </c>
      <c r="B42" s="55"/>
      <c r="C42" s="56"/>
      <c r="D42" s="45">
        <f>D8+D29-D40</f>
        <v>2552415.5799999982</v>
      </c>
      <c r="E42" s="1"/>
      <c r="F42" s="1"/>
      <c r="G42" s="1"/>
    </row>
    <row r="43" spans="1:9" ht="12.75" customHeight="1" x14ac:dyDescent="0.2">
      <c r="A43" s="19"/>
      <c r="B43" s="19"/>
      <c r="C43" s="19"/>
      <c r="D43" s="20"/>
    </row>
    <row r="44" spans="1:9" ht="12.75" customHeight="1" x14ac:dyDescent="0.2">
      <c r="A44" s="2" t="s">
        <v>25</v>
      </c>
      <c r="C44" s="39" t="s">
        <v>40</v>
      </c>
      <c r="D44" s="26"/>
    </row>
    <row r="45" spans="1:9" ht="12.75" customHeight="1" x14ac:dyDescent="0.2">
      <c r="C45" s="57" t="s">
        <v>26</v>
      </c>
      <c r="D45" s="58"/>
    </row>
    <row r="46" spans="1:9" ht="8.25" customHeight="1" x14ac:dyDescent="0.2"/>
    <row r="47" spans="1:9" x14ac:dyDescent="0.2">
      <c r="A47" s="2" t="s">
        <v>71</v>
      </c>
      <c r="C47" s="21" t="s">
        <v>72</v>
      </c>
    </row>
    <row r="48" spans="1:9" x14ac:dyDescent="0.2">
      <c r="C48" s="36" t="s">
        <v>26</v>
      </c>
    </row>
    <row r="55" spans="3:3" x14ac:dyDescent="0.2">
      <c r="C55" s="14"/>
    </row>
    <row r="57" spans="3:3" x14ac:dyDescent="0.2">
      <c r="C57" s="14"/>
    </row>
  </sheetData>
  <mergeCells count="14">
    <mergeCell ref="A1:F1"/>
    <mergeCell ref="A10:F10"/>
    <mergeCell ref="A11:A12"/>
    <mergeCell ref="B11:B12"/>
    <mergeCell ref="C11:E11"/>
    <mergeCell ref="A8:C8"/>
    <mergeCell ref="A42:C42"/>
    <mergeCell ref="C45:D45"/>
    <mergeCell ref="A29:B29"/>
    <mergeCell ref="A30:F30"/>
    <mergeCell ref="A31:A32"/>
    <mergeCell ref="B31:B32"/>
    <mergeCell ref="C31:E31"/>
    <mergeCell ref="A40:B40"/>
  </mergeCells>
  <pageMargins left="0.15748031496062992" right="0.15748031496062992" top="0.59055118110236227" bottom="0.59055118110236227" header="0.51181102362204722" footer="0.51181102362204722"/>
  <pageSetup paperSize="9" scale="84" fitToHeight="3" orientation="landscape" r:id="rId1"/>
  <headerFooter alignWithMargins="0"/>
  <rowBreaks count="2" manualBreakCount="2">
    <brk id="16" max="5" man="1"/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за 2024 год ДФ</vt:lpstr>
      <vt:lpstr>'Отчет за 2024 год ДФ'!Область_печати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2025-03-10T14:37:46Z</cp:lastPrinted>
  <dcterms:created xsi:type="dcterms:W3CDTF">2020-03-03T09:57:03Z</dcterms:created>
  <dcterms:modified xsi:type="dcterms:W3CDTF">2025-03-10T14:37:53Z</dcterms:modified>
</cp:coreProperties>
</file>