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4-2026\"/>
    </mc:Choice>
  </mc:AlternateContent>
  <xr:revisionPtr revIDLastSave="0" documentId="13_ncr:1_{89D2A355-88EC-492D-A083-58DB4C54425B}" xr6:coauthVersionLast="36" xr6:coauthVersionMax="40" xr10:uidLastSave="{00000000-0000-0000-0000-000000000000}"/>
  <bookViews>
    <workbookView xWindow="0" yWindow="0" windowWidth="24000" windowHeight="8925" xr2:uid="{00000000-000D-0000-FFFF-FFFF00000000}"/>
  </bookViews>
  <sheets>
    <sheet name="Документ" sheetId="2" r:id="rId1"/>
  </sheets>
  <definedNames>
    <definedName name="_xlnm.Print_Titles" localSheetId="0">Документ!$3:$3</definedName>
  </definedNames>
  <calcPr calcId="191029"/>
</workbook>
</file>

<file path=xl/calcChain.xml><?xml version="1.0" encoding="utf-8"?>
<calcChain xmlns="http://schemas.openxmlformats.org/spreadsheetml/2006/main">
  <c r="X37" i="2" l="1"/>
  <c r="X35" i="2"/>
  <c r="V35" i="2"/>
  <c r="V37" i="2" s="1"/>
  <c r="Y36" i="2"/>
  <c r="W36" i="2"/>
  <c r="U36" i="2"/>
  <c r="X33" i="2"/>
  <c r="V33" i="2"/>
  <c r="X30" i="2"/>
  <c r="V30" i="2"/>
  <c r="N30" i="2"/>
  <c r="X27" i="2"/>
  <c r="V27" i="2"/>
  <c r="N27" i="2"/>
  <c r="X25" i="2"/>
  <c r="V25" i="2"/>
  <c r="X23" i="2"/>
  <c r="V23" i="2"/>
  <c r="X18" i="2"/>
  <c r="V18" i="2"/>
  <c r="N18" i="2"/>
  <c r="N37" i="2" s="1"/>
  <c r="X13" i="2"/>
  <c r="V13" i="2"/>
  <c r="X11" i="2"/>
  <c r="V11" i="2"/>
  <c r="X4" i="2"/>
  <c r="V4" i="2"/>
  <c r="U8" i="2"/>
  <c r="U9" i="2"/>
  <c r="N35" i="2"/>
  <c r="U35" i="2" s="1"/>
  <c r="N33" i="2"/>
  <c r="N25" i="2"/>
  <c r="N23" i="2"/>
  <c r="N13" i="2"/>
  <c r="N11" i="2"/>
  <c r="N4" i="2"/>
  <c r="M37" i="2"/>
  <c r="M35" i="2"/>
  <c r="M33" i="2"/>
  <c r="M30" i="2"/>
  <c r="M27" i="2"/>
  <c r="M25" i="2"/>
  <c r="M23" i="2"/>
  <c r="M18" i="2"/>
  <c r="M13" i="2"/>
  <c r="M11" i="2"/>
  <c r="M4" i="2"/>
  <c r="Y35" i="2" l="1"/>
  <c r="W35" i="2"/>
  <c r="Y37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Y7" i="2"/>
  <c r="Y6" i="2"/>
  <c r="Y5" i="2"/>
  <c r="Y4" i="2"/>
  <c r="W34" i="2"/>
  <c r="W33" i="2"/>
  <c r="W32" i="2"/>
  <c r="W31" i="2"/>
  <c r="W30" i="2"/>
  <c r="W29" i="2"/>
  <c r="W28" i="2"/>
  <c r="W27" i="2"/>
  <c r="W26" i="2"/>
  <c r="W25" i="2"/>
  <c r="W24" i="2"/>
  <c r="W23" i="2"/>
  <c r="W22" i="2"/>
  <c r="W21" i="2"/>
  <c r="W20" i="2"/>
  <c r="W19" i="2"/>
  <c r="W18" i="2"/>
  <c r="W17" i="2"/>
  <c r="W16" i="2"/>
  <c r="W15" i="2"/>
  <c r="W14" i="2"/>
  <c r="W13" i="2"/>
  <c r="W12" i="2"/>
  <c r="W11" i="2"/>
  <c r="W10" i="2"/>
  <c r="W9" i="2"/>
  <c r="W7" i="2"/>
  <c r="W6" i="2"/>
  <c r="W5" i="2"/>
  <c r="W4" i="2"/>
  <c r="U34" i="2"/>
  <c r="U33" i="2"/>
  <c r="U32" i="2"/>
  <c r="U31" i="2"/>
  <c r="U30" i="2"/>
  <c r="U29" i="2"/>
  <c r="U28" i="2"/>
  <c r="U27" i="2"/>
  <c r="U26" i="2"/>
  <c r="U25" i="2"/>
  <c r="U24" i="2"/>
  <c r="U23" i="2"/>
  <c r="U22" i="2"/>
  <c r="U21" i="2"/>
  <c r="U20" i="2"/>
  <c r="U19" i="2"/>
  <c r="U18" i="2"/>
  <c r="U17" i="2"/>
  <c r="U16" i="2"/>
  <c r="U15" i="2"/>
  <c r="U14" i="2"/>
  <c r="U13" i="2"/>
  <c r="U12" i="2"/>
  <c r="U11" i="2"/>
  <c r="U10" i="2"/>
  <c r="U7" i="2"/>
  <c r="U6" i="2"/>
  <c r="U5" i="2"/>
  <c r="U4" i="2"/>
  <c r="W37" i="2" l="1"/>
  <c r="U37" i="2"/>
</calcChain>
</file>

<file path=xl/sharedStrings.xml><?xml version="1.0" encoding="utf-8"?>
<sst xmlns="http://schemas.openxmlformats.org/spreadsheetml/2006/main" count="216" uniqueCount="80">
  <si>
    <t>Вед.</t>
  </si>
  <si>
    <t>Разд.</t>
  </si>
  <si>
    <t>Ц.ст.</t>
  </si>
  <si>
    <t>Расх.</t>
  </si>
  <si>
    <t/>
  </si>
  <si>
    <t>Сумма на 2024 год</t>
  </si>
  <si>
    <t>Сумма на 2025 год</t>
  </si>
  <si>
    <t xml:space="preserve">  Общегосударственные вопросы</t>
  </si>
  <si>
    <t>000</t>
  </si>
  <si>
    <t>0100</t>
  </si>
  <si>
    <t>0000000000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</si>
  <si>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</si>
  <si>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</si>
  <si>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</si>
  <si>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</si>
  <si>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</si>
  <si>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</si>
  <si>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Обеспечение проведения выборов и референдумов</t>
  </si>
  <si>
    <t>0107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</si>
  <si>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</si>
  <si>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</si>
  <si>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</si>
  <si>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</si>
  <si>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 xml:space="preserve">  Национальная безопасность и првоохранительная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</si>
  <si>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</si>
  <si>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</si>
  <si>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</si>
  <si>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Национальная экономика</t>
  </si>
  <si>
    <t>0400</t>
  </si>
  <si>
    <t xml:space="preserve">    Сельское хозяйство и рыболовство</t>
  </si>
  <si>
    <t>0405</t>
  </si>
  <si>
    <t xml:space="preserve">    Дорожное хозяйство (дорожные фонды)</t>
  </si>
  <si>
    <t>0409</t>
  </si>
  <si>
    <t xml:space="preserve">    Связь и информатика</t>
  </si>
  <si>
    <t>0410</t>
  </si>
  <si>
    <t xml:space="preserve">    Другие вопросы в области национальной экономики</t>
  </si>
  <si>
    <t>0412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</si>
  <si>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</si>
  <si>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</si>
  <si>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</si>
  <si>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</si>
  <si>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Коммунальное хозяйство</t>
  </si>
  <si>
    <t>0502</t>
  </si>
  <si>
    <t xml:space="preserve">    Благоустройство</t>
  </si>
  <si>
    <t>0503</t>
  </si>
  <si>
    <t xml:space="preserve">    Другие вопросы в области жилищно-коммунального хозяйства</t>
  </si>
  <si>
    <t>0505</t>
  </si>
  <si>
    <t xml:space="preserve">  Охрана окружающей среды</t>
  </si>
  <si>
    <t>0600</t>
  </si>
  <si>
    <t xml:space="preserve">    Другие вопросы в области охраны окружающей среды</t>
  </si>
  <si>
    <t>0605</t>
  </si>
  <si>
    <t xml:space="preserve">  Образование</t>
  </si>
  <si>
    <t>0700</t>
  </si>
  <si>
    <t xml:space="preserve">    Молодежная политика</t>
  </si>
  <si>
    <t>0707</t>
  </si>
  <si>
    <t xml:space="preserve">  Культура, кинематография</t>
  </si>
  <si>
    <t>0800</t>
  </si>
  <si>
    <t xml:space="preserve">    Культура</t>
  </si>
  <si>
    <t>0801</t>
  </si>
  <si>
    <t xml:space="preserve">    Другие вопросы в области культуры, кинематографии</t>
  </si>
  <si>
    <t>0804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</si>
  <si>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</si>
  <si>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</si>
  <si>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</si>
  <si>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</si>
  <si>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Охрана семьи и детства</t>
  </si>
  <si>
    <t>1004</t>
  </si>
  <si>
    <t xml:space="preserve">  Физическая культура и спорт</t>
  </si>
  <si>
    <t>1100</t>
  </si>
  <si>
    <t xml:space="preserve">    Другие вопросы в области физической культуры и спорта</t>
  </si>
  <si>
    <t>1105</t>
  </si>
  <si>
    <t xml:space="preserve">Всего расходов:   </t>
  </si>
  <si>
    <t>(руб.)</t>
  </si>
  <si>
    <t>% к предыдущему году</t>
  </si>
  <si>
    <t>Наименование</t>
  </si>
  <si>
    <t>Структура расходов бюджета города Колы по разделам,подразделам классификации расходов на 2024-2026 годы</t>
  </si>
  <si>
    <t>Утвержденная бюджетная роспись на 01.09.2023 г.</t>
  </si>
  <si>
    <t>Сумма на 2026 год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</si>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</sst>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8"/>
      <color rgb="FF000000"/>
      <name val="Arial Cyr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6" fillId="0" borderId="4">
      <alignment horizontal="right" wrapText="1"/>
    </xf>
  </cellStyleXfs>
  <cellXfs count="24">
    <xf numFmtId="0" fontId="0" fillId="0" borderId="0" xfId="0"/>
    <xf numFmtId="0" fontId="5" fillId="0" borderId="0" xfId="0" applyFont="1" applyFill="1" applyProtection="1">
      <protection locked="0"/>
    </xf>
    <xf numFmtId="0" fontId="5" fillId="0" borderId="1" xfId="2" applyNumberFormat="1" applyFont="1" applyFill="1" applyProtection="1"/>
    <xf numFmtId="0" fontId="5" fillId="0" borderId="5" xfId="5" applyNumberFormat="1" applyFont="1" applyFill="1" applyBorder="1" applyAlignment="1" applyProtection="1">
      <alignment horizontal="center" wrapText="1"/>
    </xf>
    <xf numFmtId="2" fontId="5" fillId="0" borderId="5" xfId="2" applyNumberFormat="1" applyFont="1" applyFill="1" applyBorder="1" applyAlignment="1" applyProtection="1">
      <alignment horizontal="center"/>
    </xf>
    <xf numFmtId="4" fontId="7" fillId="0" borderId="5" xfId="9" applyNumberFormat="1" applyFont="1" applyFill="1" applyBorder="1" applyAlignment="1" applyProtection="1">
      <alignment horizontal="center" shrinkToFit="1"/>
    </xf>
    <xf numFmtId="4" fontId="7" fillId="0" borderId="5" xfId="8" applyNumberFormat="1" applyFont="1" applyFill="1" applyBorder="1" applyAlignment="1" applyProtection="1">
      <alignment horizontal="center" shrinkToFit="1"/>
    </xf>
    <xf numFmtId="0" fontId="7" fillId="0" borderId="5" xfId="6" applyNumberFormat="1" applyFont="1" applyFill="1" applyBorder="1" applyAlignment="1" applyProtection="1">
      <alignment horizontal="center" wrapText="1"/>
    </xf>
    <xf numFmtId="1" fontId="7" fillId="0" borderId="5" xfId="7" applyNumberFormat="1" applyFont="1" applyFill="1" applyBorder="1" applyAlignment="1" applyProtection="1">
      <alignment horizontal="center" shrinkToFit="1"/>
    </xf>
    <xf numFmtId="0" fontId="5" fillId="0" borderId="5" xfId="6" applyNumberFormat="1" applyFont="1" applyFill="1" applyBorder="1" applyAlignment="1" applyProtection="1">
      <alignment horizontal="center" wrapText="1"/>
    </xf>
    <xf numFmtId="1" fontId="5" fillId="0" borderId="5" xfId="7" applyNumberFormat="1" applyFont="1" applyFill="1" applyBorder="1" applyAlignment="1" applyProtection="1">
      <alignment horizontal="center" shrinkToFit="1"/>
    </xf>
    <xf numFmtId="4" fontId="5" fillId="0" borderId="5" xfId="8" applyNumberFormat="1" applyFont="1" applyFill="1" applyBorder="1" applyAlignment="1" applyProtection="1">
      <alignment horizontal="center" shrinkToFit="1"/>
    </xf>
    <xf numFmtId="4" fontId="5" fillId="0" borderId="5" xfId="9" applyNumberFormat="1" applyFont="1" applyFill="1" applyBorder="1" applyAlignment="1" applyProtection="1">
      <alignment horizontal="center" shrinkToFit="1"/>
    </xf>
    <xf numFmtId="2" fontId="7" fillId="0" borderId="5" xfId="2" applyNumberFormat="1" applyFont="1" applyFill="1" applyBorder="1" applyAlignment="1" applyProtection="1">
      <alignment horizontal="center"/>
    </xf>
    <xf numFmtId="0" fontId="5" fillId="0" borderId="1" xfId="13" applyNumberFormat="1" applyFont="1" applyFill="1" applyProtection="1">
      <alignment horizontal="left" wrapText="1"/>
    </xf>
    <xf numFmtId="0" fontId="5" fillId="0" borderId="1" xfId="13" applyFont="1" applyFill="1">
      <alignment horizontal="left" wrapText="1"/>
    </xf>
    <xf numFmtId="0" fontId="5" fillId="0" borderId="6" xfId="4" applyNumberFormat="1" applyFont="1" applyFill="1" applyBorder="1" applyAlignment="1" applyProtection="1">
      <alignment horizontal="right"/>
    </xf>
    <xf numFmtId="0" fontId="5" fillId="0" borderId="0" xfId="0" applyFont="1" applyFill="1" applyAlignment="1">
      <alignment horizontal="center" wrapText="1"/>
    </xf>
    <xf numFmtId="0" fontId="7" fillId="0" borderId="5" xfId="10" applyNumberFormat="1" applyFont="1" applyFill="1" applyBorder="1" applyAlignment="1" applyProtection="1">
      <alignment horizontal="center"/>
    </xf>
    <xf numFmtId="4" fontId="7" fillId="0" borderId="5" xfId="10" applyNumberFormat="1" applyFont="1" applyFill="1" applyBorder="1" applyAlignment="1" applyProtection="1">
      <alignment horizontal="center"/>
    </xf>
    <xf numFmtId="4" fontId="7" fillId="0" borderId="5" xfId="12" applyNumberFormat="1" applyFont="1" applyFill="1" applyBorder="1" applyAlignment="1" applyProtection="1">
      <alignment horizontal="center" shrinkToFit="1"/>
    </xf>
    <xf numFmtId="4" fontId="7" fillId="0" borderId="5" xfId="11" applyNumberFormat="1" applyFont="1" applyFill="1" applyBorder="1" applyAlignment="1" applyProtection="1">
      <alignment horizontal="center" shrinkToFit="1"/>
    </xf>
    <xf numFmtId="0" fontId="7" fillId="0" borderId="5" xfId="10" applyNumberFormat="1" applyFont="1" applyFill="1" applyBorder="1" applyAlignment="1" applyProtection="1">
      <alignment horizontal="right"/>
    </xf>
    <xf numFmtId="0" fontId="7" fillId="0" borderId="5" xfId="10" applyFont="1" applyFill="1" applyBorder="1" applyAlignment="1">
      <alignment horizontal="right"/>
    </xf>
  </cellXfs>
  <cellStyles count="26">
    <cellStyle name="br" xfId="16" xr:uid="{00000000-0005-0000-0000-000010000000}"/>
    <cellStyle name="col" xfId="15" xr:uid="{00000000-0005-0000-0000-00000F000000}"/>
    <cellStyle name="style0" xfId="17" xr:uid="{00000000-0005-0000-0000-000011000000}"/>
    <cellStyle name="td" xfId="18" xr:uid="{00000000-0005-0000-0000-000012000000}"/>
    <cellStyle name="tr" xfId="14" xr:uid="{00000000-0005-0000-0000-00000E000000}"/>
    <cellStyle name="xl21" xfId="19" xr:uid="{00000000-0005-0000-0000-000013000000}"/>
    <cellStyle name="xl22" xfId="5" xr:uid="{00000000-0005-0000-0000-000005000000}"/>
    <cellStyle name="xl23" xfId="2" xr:uid="{00000000-0005-0000-0000-000002000000}"/>
    <cellStyle name="xl24" xfId="1" xr:uid="{00000000-0005-0000-0000-000001000000}"/>
    <cellStyle name="xl25" xfId="10" xr:uid="{00000000-0005-0000-0000-00000A000000}"/>
    <cellStyle name="xl26" xfId="20" xr:uid="{00000000-0005-0000-0000-000014000000}"/>
    <cellStyle name="xl27" xfId="11" xr:uid="{00000000-0005-0000-0000-00000B000000}"/>
    <cellStyle name="xl28" xfId="12" xr:uid="{00000000-0005-0000-0000-00000C000000}"/>
    <cellStyle name="xl29" xfId="3" xr:uid="{00000000-0005-0000-0000-000003000000}"/>
    <cellStyle name="xl30" xfId="4" xr:uid="{00000000-0005-0000-0000-000004000000}"/>
    <cellStyle name="xl31" xfId="13" xr:uid="{00000000-0005-0000-0000-00000D000000}"/>
    <cellStyle name="xl32" xfId="6" xr:uid="{00000000-0005-0000-0000-000006000000}"/>
    <cellStyle name="xl33" xfId="21" xr:uid="{00000000-0005-0000-0000-000015000000}"/>
    <cellStyle name="xl34" xfId="7" xr:uid="{00000000-0005-0000-0000-000007000000}"/>
    <cellStyle name="xl35" xfId="22" xr:uid="{00000000-0005-0000-0000-000016000000}"/>
    <cellStyle name="xl36" xfId="8" xr:uid="{00000000-0005-0000-0000-000008000000}"/>
    <cellStyle name="xl37" xfId="23" xr:uid="{00000000-0005-0000-0000-000017000000}"/>
    <cellStyle name="xl38" xfId="24" xr:uid="{00000000-0005-0000-0000-000018000000}"/>
    <cellStyle name="xl39" xfId="9" xr:uid="{00000000-0005-0000-0000-000009000000}"/>
    <cellStyle name="xl83" xfId="25" xr:uid="{37426447-F6A1-44B4-A245-28B9D338E4AF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39"/>
  <sheetViews>
    <sheetView showGridLines="0" tabSelected="1" zoomScaleNormal="100" zoomScaleSheetLayoutView="100" workbookViewId="0">
      <pane ySplit="3" topLeftCell="A19" activePane="bottomLeft" state="frozen"/>
      <selection pane="bottomLeft" activeCell="A36" sqref="A36"/>
    </sheetView>
  </sheetViews>
  <sheetFormatPr defaultRowHeight="15.75" outlineLevelRow="1" x14ac:dyDescent="0.25"/>
  <cols>
    <col min="1" max="1" width="43.5703125" style="1" customWidth="1"/>
    <col min="2" max="2" width="9.42578125" style="1" hidden="1" customWidth="1"/>
    <col min="3" max="3" width="12.42578125" style="1" customWidth="1"/>
    <col min="4" max="4" width="10.7109375" style="1" hidden="1" customWidth="1"/>
    <col min="5" max="5" width="7.7109375" style="1" hidden="1" customWidth="1"/>
    <col min="6" max="12" width="9.140625" style="1" hidden="1"/>
    <col min="13" max="13" width="15.42578125" style="1" customWidth="1"/>
    <col min="14" max="14" width="15" style="1" customWidth="1"/>
    <col min="15" max="20" width="9.140625" style="1" hidden="1"/>
    <col min="21" max="21" width="15.5703125" style="1" customWidth="1"/>
    <col min="22" max="23" width="14.42578125" style="1" customWidth="1"/>
    <col min="24" max="24" width="14.28515625" style="1" customWidth="1"/>
    <col min="25" max="25" width="12.140625" style="1" customWidth="1"/>
    <col min="26" max="16384" width="9.140625" style="1"/>
  </cols>
  <sheetData>
    <row r="1" spans="1:25" ht="24" customHeight="1" x14ac:dyDescent="0.25">
      <c r="A1" s="17" t="s">
        <v>75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</row>
    <row r="2" spans="1:25" ht="20.25" customHeight="1" x14ac:dyDescent="0.25">
      <c r="A2" s="16" t="s">
        <v>72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</row>
    <row r="3" spans="1:25" ht="89.25" customHeight="1" x14ac:dyDescent="0.25">
      <c r="A3" s="3" t="s">
        <v>74</v>
      </c>
      <c r="B3" s="3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4</v>
      </c>
      <c r="H3" s="3" t="s">
        <v>4</v>
      </c>
      <c r="I3" s="3" t="s">
        <v>4</v>
      </c>
      <c r="J3" s="3" t="s">
        <v>4</v>
      </c>
      <c r="K3" s="3" t="s">
        <v>4</v>
      </c>
      <c r="L3" s="3" t="s">
        <v>4</v>
      </c>
      <c r="M3" s="3" t="s">
        <v>76</v>
      </c>
      <c r="N3" s="3" t="s">
        <v>5</v>
      </c>
      <c r="O3" s="3" t="s">
        <v>4</v>
      </c>
      <c r="P3" s="3" t="s">
        <v>4</v>
      </c>
      <c r="Q3" s="3" t="s">
        <v>4</v>
      </c>
      <c r="R3" s="3" t="s">
        <v>4</v>
      </c>
      <c r="S3" s="3" t="s">
        <v>4</v>
      </c>
      <c r="T3" s="3" t="s">
        <v>4</v>
      </c>
      <c r="U3" s="3" t="s">
        <v>73</v>
      </c>
      <c r="V3" s="3" t="s">
        <v>6</v>
      </c>
      <c r="W3" s="3" t="s">
        <v>73</v>
      </c>
      <c r="X3" s="3" t="s">
        <v>77</v>
      </c>
      <c r="Y3" s="3" t="s">
        <v>73</v>
      </c>
    </row>
    <row r="4" spans="1:25" x14ac:dyDescent="0.25">
      <c r="A4" s="7" t="s">
        <v>7</v>
      </c>
      <c r="B4" s="8" t="s">
        <v>8</v>
      </c>
      <c r="C4" s="8" t="s">
        <v>9</v>
      </c>
      <c r="D4" s="8" t="s">
        <v>10</v>
      </c>
      <c r="E4" s="8" t="s">
        <v>8</v>
      </c>
      <c r="F4" s="8" t="s">
        <v>8</v>
      </c>
      <c r="G4" s="8"/>
      <c r="H4" s="8"/>
      <c r="I4" s="8"/>
      <c r="J4" s="8"/>
      <c r="K4" s="8"/>
      <c r="L4" s="8"/>
      <c r="M4" s="6">
        <f>M5+M6+M7+M8+M9+M10</f>
        <v>14707657.73</v>
      </c>
      <c r="N4" s="6">
        <f>N5+N6+N7+N8+N9+N10</f>
        <v>14120711</v>
      </c>
      <c r="O4" s="5">
        <v>13667130</v>
      </c>
      <c r="P4" s="5">
        <v>0</v>
      </c>
      <c r="Q4" s="5">
        <v>13667130</v>
      </c>
      <c r="R4" s="5">
        <v>0</v>
      </c>
      <c r="S4" s="5">
        <v>13667130</v>
      </c>
      <c r="T4" s="5">
        <v>0</v>
      </c>
      <c r="U4" s="5">
        <f>N4/M4*100</f>
        <v>96.009244022569447</v>
      </c>
      <c r="V4" s="6">
        <f>V5+V6+V7+V8+V9+V10</f>
        <v>11864621.25</v>
      </c>
      <c r="W4" s="6">
        <f>V4/N4*100</f>
        <v>84.022831782337306</v>
      </c>
      <c r="X4" s="6">
        <f>X5+X6+X7+X8+X9+X10</f>
        <v>11451043.5</v>
      </c>
      <c r="Y4" s="13">
        <f>X4/V4*100</f>
        <v>96.514193405035996</v>
      </c>
    </row>
    <row r="5" spans="1:25" ht="63" outlineLevel="1" x14ac:dyDescent="0.25">
      <c r="A5" s="9" t="s">
        <v>11</v>
      </c>
      <c r="B5" s="10" t="s">
        <v>8</v>
      </c>
      <c r="C5" s="10" t="s">
        <v>12</v>
      </c>
      <c r="D5" s="10" t="s">
        <v>10</v>
      </c>
      <c r="E5" s="10" t="s">
        <v>8</v>
      </c>
      <c r="F5" s="10" t="s">
        <v>8</v>
      </c>
      <c r="G5" s="10"/>
      <c r="H5" s="10"/>
      <c r="I5" s="10"/>
      <c r="J5" s="10"/>
      <c r="K5" s="10"/>
      <c r="L5" s="10"/>
      <c r="M5" s="11">
        <v>2691400</v>
      </c>
      <c r="N5" s="11">
        <v>2886400</v>
      </c>
      <c r="O5" s="12">
        <v>2691400</v>
      </c>
      <c r="P5" s="12">
        <v>0</v>
      </c>
      <c r="Q5" s="12">
        <v>2691400</v>
      </c>
      <c r="R5" s="12">
        <v>0</v>
      </c>
      <c r="S5" s="12">
        <v>2691400</v>
      </c>
      <c r="T5" s="12">
        <v>0</v>
      </c>
      <c r="U5" s="12">
        <f t="shared" ref="U5:U37" si="0">N5/M5*100</f>
        <v>107.24529984394739</v>
      </c>
      <c r="V5" s="11">
        <v>2836400</v>
      </c>
      <c r="W5" s="11">
        <f t="shared" ref="W5:W37" si="1">V5/N5*100</f>
        <v>98.267738359201772</v>
      </c>
      <c r="X5" s="11">
        <v>2836400</v>
      </c>
      <c r="Y5" s="4">
        <f t="shared" ref="Y5:Y37" si="2">X5/V5*100</f>
        <v>100</v>
      </c>
    </row>
    <row r="6" spans="1:25" ht="78.75" outlineLevel="1" x14ac:dyDescent="0.25">
      <c r="A6" s="9" t="s">
        <v>13</v>
      </c>
      <c r="B6" s="10" t="s">
        <v>8</v>
      </c>
      <c r="C6" s="10" t="s">
        <v>14</v>
      </c>
      <c r="D6" s="10" t="s">
        <v>10</v>
      </c>
      <c r="E6" s="10" t="s">
        <v>8</v>
      </c>
      <c r="F6" s="10" t="s">
        <v>8</v>
      </c>
      <c r="G6" s="10"/>
      <c r="H6" s="10"/>
      <c r="I6" s="10"/>
      <c r="J6" s="10"/>
      <c r="K6" s="10"/>
      <c r="L6" s="10"/>
      <c r="M6" s="11">
        <v>1986600</v>
      </c>
      <c r="N6" s="11">
        <v>1736200</v>
      </c>
      <c r="O6" s="12">
        <v>1841600</v>
      </c>
      <c r="P6" s="12">
        <v>0</v>
      </c>
      <c r="Q6" s="12">
        <v>1841600</v>
      </c>
      <c r="R6" s="12">
        <v>0</v>
      </c>
      <c r="S6" s="12">
        <v>1841600</v>
      </c>
      <c r="T6" s="12">
        <v>0</v>
      </c>
      <c r="U6" s="12">
        <f t="shared" si="0"/>
        <v>87.39555018624786</v>
      </c>
      <c r="V6" s="11">
        <v>1841600</v>
      </c>
      <c r="W6" s="11">
        <f t="shared" si="1"/>
        <v>106.07072917866604</v>
      </c>
      <c r="X6" s="11">
        <v>1841600</v>
      </c>
      <c r="Y6" s="4">
        <f t="shared" si="2"/>
        <v>100</v>
      </c>
    </row>
    <row r="7" spans="1:25" ht="78.75" outlineLevel="1" x14ac:dyDescent="0.25">
      <c r="A7" s="9" t="s">
        <v>15</v>
      </c>
      <c r="B7" s="10" t="s">
        <v>8</v>
      </c>
      <c r="C7" s="10" t="s">
        <v>16</v>
      </c>
      <c r="D7" s="10" t="s">
        <v>10</v>
      </c>
      <c r="E7" s="10" t="s">
        <v>8</v>
      </c>
      <c r="F7" s="10" t="s">
        <v>8</v>
      </c>
      <c r="G7" s="10"/>
      <c r="H7" s="10"/>
      <c r="I7" s="10"/>
      <c r="J7" s="10"/>
      <c r="K7" s="10"/>
      <c r="L7" s="10"/>
      <c r="M7" s="11">
        <v>305993.65000000002</v>
      </c>
      <c r="N7" s="11">
        <v>361427.51</v>
      </c>
      <c r="O7" s="12">
        <v>305993.65000000002</v>
      </c>
      <c r="P7" s="12">
        <v>0</v>
      </c>
      <c r="Q7" s="12">
        <v>305993.65000000002</v>
      </c>
      <c r="R7" s="12">
        <v>0</v>
      </c>
      <c r="S7" s="12">
        <v>305993.65000000002</v>
      </c>
      <c r="T7" s="12">
        <v>0</v>
      </c>
      <c r="U7" s="12">
        <f t="shared" si="0"/>
        <v>118.11601645981868</v>
      </c>
      <c r="V7" s="11">
        <v>305993.65000000002</v>
      </c>
      <c r="W7" s="11">
        <f t="shared" si="1"/>
        <v>84.662523336975653</v>
      </c>
      <c r="X7" s="11">
        <v>305993.65000000002</v>
      </c>
      <c r="Y7" s="4">
        <f t="shared" si="2"/>
        <v>100</v>
      </c>
    </row>
    <row r="8" spans="1:25" ht="31.5" outlineLevel="1" x14ac:dyDescent="0.25">
      <c r="A8" s="9" t="s">
        <v>17</v>
      </c>
      <c r="B8" s="10" t="s">
        <v>8</v>
      </c>
      <c r="C8" s="10" t="s">
        <v>18</v>
      </c>
      <c r="D8" s="10" t="s">
        <v>10</v>
      </c>
      <c r="E8" s="10" t="s">
        <v>8</v>
      </c>
      <c r="F8" s="10" t="s">
        <v>8</v>
      </c>
      <c r="G8" s="10"/>
      <c r="H8" s="10"/>
      <c r="I8" s="10"/>
      <c r="J8" s="10"/>
      <c r="K8" s="10"/>
      <c r="L8" s="10"/>
      <c r="M8" s="11">
        <v>1698957.03</v>
      </c>
      <c r="N8" s="11">
        <v>2253000</v>
      </c>
      <c r="O8" s="12">
        <v>1090440</v>
      </c>
      <c r="P8" s="12">
        <v>0</v>
      </c>
      <c r="Q8" s="12">
        <v>1090440</v>
      </c>
      <c r="R8" s="12">
        <v>0</v>
      </c>
      <c r="S8" s="12">
        <v>1090440</v>
      </c>
      <c r="T8" s="12">
        <v>0</v>
      </c>
      <c r="U8" s="12">
        <f t="shared" si="0"/>
        <v>132.61077003224736</v>
      </c>
      <c r="V8" s="11">
        <v>0</v>
      </c>
      <c r="W8" s="11"/>
      <c r="X8" s="11">
        <v>0</v>
      </c>
      <c r="Y8" s="4"/>
    </row>
    <row r="9" spans="1:25" outlineLevel="1" x14ac:dyDescent="0.25">
      <c r="A9" s="9" t="s">
        <v>19</v>
      </c>
      <c r="B9" s="10" t="s">
        <v>8</v>
      </c>
      <c r="C9" s="10" t="s">
        <v>20</v>
      </c>
      <c r="D9" s="10" t="s">
        <v>10</v>
      </c>
      <c r="E9" s="10" t="s">
        <v>8</v>
      </c>
      <c r="F9" s="10" t="s">
        <v>8</v>
      </c>
      <c r="G9" s="10"/>
      <c r="H9" s="10"/>
      <c r="I9" s="10"/>
      <c r="J9" s="10"/>
      <c r="K9" s="10"/>
      <c r="L9" s="10"/>
      <c r="M9" s="11">
        <v>500000</v>
      </c>
      <c r="N9" s="11">
        <v>500000</v>
      </c>
      <c r="O9" s="12">
        <v>500000</v>
      </c>
      <c r="P9" s="12">
        <v>0</v>
      </c>
      <c r="Q9" s="12">
        <v>500000</v>
      </c>
      <c r="R9" s="12">
        <v>0</v>
      </c>
      <c r="S9" s="12">
        <v>500000</v>
      </c>
      <c r="T9" s="12">
        <v>0</v>
      </c>
      <c r="U9" s="12">
        <f t="shared" si="0"/>
        <v>100</v>
      </c>
      <c r="V9" s="11">
        <v>500000</v>
      </c>
      <c r="W9" s="11">
        <f t="shared" si="1"/>
        <v>100</v>
      </c>
      <c r="X9" s="11">
        <v>500000</v>
      </c>
      <c r="Y9" s="4">
        <f t="shared" si="2"/>
        <v>100</v>
      </c>
    </row>
    <row r="10" spans="1:25" ht="31.5" outlineLevel="1" x14ac:dyDescent="0.25">
      <c r="A10" s="9" t="s">
        <v>21</v>
      </c>
      <c r="B10" s="10" t="s">
        <v>8</v>
      </c>
      <c r="C10" s="10" t="s">
        <v>22</v>
      </c>
      <c r="D10" s="10" t="s">
        <v>10</v>
      </c>
      <c r="E10" s="10" t="s">
        <v>8</v>
      </c>
      <c r="F10" s="10" t="s">
        <v>8</v>
      </c>
      <c r="G10" s="10"/>
      <c r="H10" s="10"/>
      <c r="I10" s="10"/>
      <c r="J10" s="10"/>
      <c r="K10" s="10"/>
      <c r="L10" s="10"/>
      <c r="M10" s="11">
        <v>7524707.0499999998</v>
      </c>
      <c r="N10" s="11">
        <v>6383683.4900000002</v>
      </c>
      <c r="O10" s="12">
        <v>7237696.3499999996</v>
      </c>
      <c r="P10" s="12">
        <v>0</v>
      </c>
      <c r="Q10" s="12">
        <v>7237696.3499999996</v>
      </c>
      <c r="R10" s="12">
        <v>0</v>
      </c>
      <c r="S10" s="12">
        <v>7237696.3499999996</v>
      </c>
      <c r="T10" s="12">
        <v>0</v>
      </c>
      <c r="U10" s="12">
        <f t="shared" si="0"/>
        <v>84.836305886486301</v>
      </c>
      <c r="V10" s="11">
        <v>6380627.5999999996</v>
      </c>
      <c r="W10" s="11">
        <f t="shared" si="1"/>
        <v>99.952129675526862</v>
      </c>
      <c r="X10" s="11">
        <v>5967049.8499999996</v>
      </c>
      <c r="Y10" s="4">
        <f t="shared" si="2"/>
        <v>93.518227736719822</v>
      </c>
    </row>
    <row r="11" spans="1:25" ht="31.5" x14ac:dyDescent="0.25">
      <c r="A11" s="7" t="s">
        <v>23</v>
      </c>
      <c r="B11" s="8" t="s">
        <v>8</v>
      </c>
      <c r="C11" s="8" t="s">
        <v>24</v>
      </c>
      <c r="D11" s="8" t="s">
        <v>10</v>
      </c>
      <c r="E11" s="8" t="s">
        <v>8</v>
      </c>
      <c r="F11" s="8" t="s">
        <v>8</v>
      </c>
      <c r="G11" s="8"/>
      <c r="H11" s="8"/>
      <c r="I11" s="8"/>
      <c r="J11" s="8"/>
      <c r="K11" s="8"/>
      <c r="L11" s="8"/>
      <c r="M11" s="6">
        <f>M12</f>
        <v>265000</v>
      </c>
      <c r="N11" s="6">
        <f>N12</f>
        <v>265000</v>
      </c>
      <c r="O11" s="5">
        <v>265000</v>
      </c>
      <c r="P11" s="5">
        <v>0</v>
      </c>
      <c r="Q11" s="5">
        <v>265000</v>
      </c>
      <c r="R11" s="5">
        <v>0</v>
      </c>
      <c r="S11" s="5">
        <v>265000</v>
      </c>
      <c r="T11" s="5">
        <v>0</v>
      </c>
      <c r="U11" s="5">
        <f t="shared" si="0"/>
        <v>100</v>
      </c>
      <c r="V11" s="6">
        <f>V12</f>
        <v>265000</v>
      </c>
      <c r="W11" s="6">
        <f t="shared" si="1"/>
        <v>100</v>
      </c>
      <c r="X11" s="6">
        <f>X12</f>
        <v>265000</v>
      </c>
      <c r="Y11" s="13">
        <f t="shared" si="2"/>
        <v>100</v>
      </c>
    </row>
    <row r="12" spans="1:25" ht="63" outlineLevel="1" x14ac:dyDescent="0.25">
      <c r="A12" s="9" t="s">
        <v>25</v>
      </c>
      <c r="B12" s="10" t="s">
        <v>8</v>
      </c>
      <c r="C12" s="10" t="s">
        <v>26</v>
      </c>
      <c r="D12" s="10" t="s">
        <v>10</v>
      </c>
      <c r="E12" s="10" t="s">
        <v>8</v>
      </c>
      <c r="F12" s="10" t="s">
        <v>8</v>
      </c>
      <c r="G12" s="10"/>
      <c r="H12" s="10"/>
      <c r="I12" s="10"/>
      <c r="J12" s="10"/>
      <c r="K12" s="10"/>
      <c r="L12" s="10"/>
      <c r="M12" s="11">
        <v>265000</v>
      </c>
      <c r="N12" s="11">
        <v>265000</v>
      </c>
      <c r="O12" s="12">
        <v>265000</v>
      </c>
      <c r="P12" s="12">
        <v>0</v>
      </c>
      <c r="Q12" s="12">
        <v>265000</v>
      </c>
      <c r="R12" s="12">
        <v>0</v>
      </c>
      <c r="S12" s="12">
        <v>265000</v>
      </c>
      <c r="T12" s="12">
        <v>0</v>
      </c>
      <c r="U12" s="12">
        <f t="shared" si="0"/>
        <v>100</v>
      </c>
      <c r="V12" s="11">
        <v>265000</v>
      </c>
      <c r="W12" s="11">
        <f t="shared" si="1"/>
        <v>100</v>
      </c>
      <c r="X12" s="11">
        <v>265000</v>
      </c>
      <c r="Y12" s="4">
        <f t="shared" si="2"/>
        <v>100</v>
      </c>
    </row>
    <row r="13" spans="1:25" x14ac:dyDescent="0.25">
      <c r="A13" s="7" t="s">
        <v>27</v>
      </c>
      <c r="B13" s="8" t="s">
        <v>8</v>
      </c>
      <c r="C13" s="8" t="s">
        <v>28</v>
      </c>
      <c r="D13" s="8" t="s">
        <v>10</v>
      </c>
      <c r="E13" s="8" t="s">
        <v>8</v>
      </c>
      <c r="F13" s="8" t="s">
        <v>8</v>
      </c>
      <c r="G13" s="8"/>
      <c r="H13" s="8"/>
      <c r="I13" s="8"/>
      <c r="J13" s="8"/>
      <c r="K13" s="8"/>
      <c r="L13" s="8"/>
      <c r="M13" s="6">
        <f>M14+M15+M16+M17</f>
        <v>42576897.529999994</v>
      </c>
      <c r="N13" s="6">
        <f>N14+N15+N16+N17</f>
        <v>29504089.810000002</v>
      </c>
      <c r="O13" s="5">
        <v>30856292.18</v>
      </c>
      <c r="P13" s="5">
        <v>0</v>
      </c>
      <c r="Q13" s="5">
        <v>30856292.18</v>
      </c>
      <c r="R13" s="5">
        <v>0</v>
      </c>
      <c r="S13" s="5">
        <v>30856292.18</v>
      </c>
      <c r="T13" s="5">
        <v>0</v>
      </c>
      <c r="U13" s="5">
        <f t="shared" si="0"/>
        <v>69.296006805594985</v>
      </c>
      <c r="V13" s="6">
        <f>V14+V15+V16+V17</f>
        <v>27438924.68</v>
      </c>
      <c r="W13" s="6">
        <f t="shared" si="1"/>
        <v>93.000410643747273</v>
      </c>
      <c r="X13" s="6">
        <f>X14+X15+X16+X17</f>
        <v>27661324.68</v>
      </c>
      <c r="Y13" s="13">
        <f t="shared" si="2"/>
        <v>100.81052738980732</v>
      </c>
    </row>
    <row r="14" spans="1:25" outlineLevel="1" x14ac:dyDescent="0.25">
      <c r="A14" s="9" t="s">
        <v>29</v>
      </c>
      <c r="B14" s="10" t="s">
        <v>8</v>
      </c>
      <c r="C14" s="10" t="s">
        <v>30</v>
      </c>
      <c r="D14" s="10" t="s">
        <v>10</v>
      </c>
      <c r="E14" s="10" t="s">
        <v>8</v>
      </c>
      <c r="F14" s="10" t="s">
        <v>8</v>
      </c>
      <c r="G14" s="10"/>
      <c r="H14" s="10"/>
      <c r="I14" s="10"/>
      <c r="J14" s="10"/>
      <c r="K14" s="10"/>
      <c r="L14" s="10"/>
      <c r="M14" s="11">
        <v>1665938</v>
      </c>
      <c r="N14" s="11">
        <v>1303866</v>
      </c>
      <c r="O14" s="12">
        <v>1652731</v>
      </c>
      <c r="P14" s="12">
        <v>0</v>
      </c>
      <c r="Q14" s="12">
        <v>1652731</v>
      </c>
      <c r="R14" s="12">
        <v>0</v>
      </c>
      <c r="S14" s="12">
        <v>1652731</v>
      </c>
      <c r="T14" s="12">
        <v>0</v>
      </c>
      <c r="U14" s="12">
        <f t="shared" si="0"/>
        <v>78.266177973009803</v>
      </c>
      <c r="V14" s="11">
        <v>1303866</v>
      </c>
      <c r="W14" s="11">
        <f t="shared" si="1"/>
        <v>100</v>
      </c>
      <c r="X14" s="11">
        <v>1303866</v>
      </c>
      <c r="Y14" s="4">
        <f t="shared" si="2"/>
        <v>100</v>
      </c>
    </row>
    <row r="15" spans="1:25" ht="31.5" outlineLevel="1" x14ac:dyDescent="0.25">
      <c r="A15" s="9" t="s">
        <v>31</v>
      </c>
      <c r="B15" s="10" t="s">
        <v>8</v>
      </c>
      <c r="C15" s="10" t="s">
        <v>32</v>
      </c>
      <c r="D15" s="10" t="s">
        <v>10</v>
      </c>
      <c r="E15" s="10" t="s">
        <v>8</v>
      </c>
      <c r="F15" s="10" t="s">
        <v>8</v>
      </c>
      <c r="G15" s="10"/>
      <c r="H15" s="10"/>
      <c r="I15" s="10"/>
      <c r="J15" s="10"/>
      <c r="K15" s="10"/>
      <c r="L15" s="10"/>
      <c r="M15" s="11">
        <v>37673927.979999997</v>
      </c>
      <c r="N15" s="11">
        <v>27915334.210000001</v>
      </c>
      <c r="O15" s="12">
        <v>28972429.579999998</v>
      </c>
      <c r="P15" s="12">
        <v>0</v>
      </c>
      <c r="Q15" s="12">
        <v>28972429.579999998</v>
      </c>
      <c r="R15" s="12">
        <v>0</v>
      </c>
      <c r="S15" s="12">
        <v>28972429.579999998</v>
      </c>
      <c r="T15" s="12">
        <v>0</v>
      </c>
      <c r="U15" s="12">
        <f t="shared" si="0"/>
        <v>74.097222420819648</v>
      </c>
      <c r="V15" s="11">
        <v>25850169.079999998</v>
      </c>
      <c r="W15" s="11">
        <f t="shared" si="1"/>
        <v>92.602040461116147</v>
      </c>
      <c r="X15" s="11">
        <v>26072569.079999998</v>
      </c>
      <c r="Y15" s="4">
        <f t="shared" si="2"/>
        <v>100.86034253513671</v>
      </c>
    </row>
    <row r="16" spans="1:25" outlineLevel="1" x14ac:dyDescent="0.25">
      <c r="A16" s="9" t="s">
        <v>33</v>
      </c>
      <c r="B16" s="10" t="s">
        <v>8</v>
      </c>
      <c r="C16" s="10" t="s">
        <v>34</v>
      </c>
      <c r="D16" s="10" t="s">
        <v>10</v>
      </c>
      <c r="E16" s="10" t="s">
        <v>8</v>
      </c>
      <c r="F16" s="10" t="s">
        <v>8</v>
      </c>
      <c r="G16" s="10"/>
      <c r="H16" s="10"/>
      <c r="I16" s="10"/>
      <c r="J16" s="10"/>
      <c r="K16" s="10"/>
      <c r="L16" s="10"/>
      <c r="M16" s="11">
        <v>37831.550000000003</v>
      </c>
      <c r="N16" s="11">
        <v>40689.599999999999</v>
      </c>
      <c r="O16" s="12">
        <v>31931.599999999999</v>
      </c>
      <c r="P16" s="12">
        <v>0</v>
      </c>
      <c r="Q16" s="12">
        <v>31931.599999999999</v>
      </c>
      <c r="R16" s="12">
        <v>0</v>
      </c>
      <c r="S16" s="12">
        <v>31931.599999999999</v>
      </c>
      <c r="T16" s="12">
        <v>0</v>
      </c>
      <c r="U16" s="12">
        <f t="shared" si="0"/>
        <v>107.55467328195645</v>
      </c>
      <c r="V16" s="11">
        <v>40689.599999999999</v>
      </c>
      <c r="W16" s="11">
        <f t="shared" si="1"/>
        <v>100</v>
      </c>
      <c r="X16" s="11">
        <v>40689.599999999999</v>
      </c>
      <c r="Y16" s="4">
        <f t="shared" si="2"/>
        <v>100</v>
      </c>
    </row>
    <row r="17" spans="1:25" ht="31.5" outlineLevel="1" x14ac:dyDescent="0.25">
      <c r="A17" s="9" t="s">
        <v>35</v>
      </c>
      <c r="B17" s="10" t="s">
        <v>8</v>
      </c>
      <c r="C17" s="10" t="s">
        <v>36</v>
      </c>
      <c r="D17" s="10" t="s">
        <v>10</v>
      </c>
      <c r="E17" s="10" t="s">
        <v>8</v>
      </c>
      <c r="F17" s="10" t="s">
        <v>8</v>
      </c>
      <c r="G17" s="10"/>
      <c r="H17" s="10"/>
      <c r="I17" s="10"/>
      <c r="J17" s="10"/>
      <c r="K17" s="10"/>
      <c r="L17" s="10"/>
      <c r="M17" s="11">
        <v>3199200</v>
      </c>
      <c r="N17" s="11">
        <v>244200</v>
      </c>
      <c r="O17" s="12">
        <v>199200</v>
      </c>
      <c r="P17" s="12">
        <v>0</v>
      </c>
      <c r="Q17" s="12">
        <v>199200</v>
      </c>
      <c r="R17" s="12">
        <v>0</v>
      </c>
      <c r="S17" s="12">
        <v>199200</v>
      </c>
      <c r="T17" s="12">
        <v>0</v>
      </c>
      <c r="U17" s="12">
        <f t="shared" si="0"/>
        <v>7.6331582895723935</v>
      </c>
      <c r="V17" s="11">
        <v>244200</v>
      </c>
      <c r="W17" s="11">
        <f t="shared" si="1"/>
        <v>100</v>
      </c>
      <c r="X17" s="11">
        <v>244200</v>
      </c>
      <c r="Y17" s="4">
        <f t="shared" si="2"/>
        <v>100</v>
      </c>
    </row>
    <row r="18" spans="1:25" ht="31.5" x14ac:dyDescent="0.25">
      <c r="A18" s="7" t="s">
        <v>37</v>
      </c>
      <c r="B18" s="8" t="s">
        <v>8</v>
      </c>
      <c r="C18" s="8" t="s">
        <v>38</v>
      </c>
      <c r="D18" s="8" t="s">
        <v>10</v>
      </c>
      <c r="E18" s="8" t="s">
        <v>8</v>
      </c>
      <c r="F18" s="8" t="s">
        <v>8</v>
      </c>
      <c r="G18" s="8"/>
      <c r="H18" s="8"/>
      <c r="I18" s="8"/>
      <c r="J18" s="8"/>
      <c r="K18" s="8"/>
      <c r="L18" s="8"/>
      <c r="M18" s="6">
        <f>M19+M20+M21+M22</f>
        <v>142608141.10999998</v>
      </c>
      <c r="N18" s="6">
        <f>N19+N20+N21+N22</f>
        <v>67048229</v>
      </c>
      <c r="O18" s="5">
        <v>77031022</v>
      </c>
      <c r="P18" s="5">
        <v>0</v>
      </c>
      <c r="Q18" s="5">
        <v>77031022</v>
      </c>
      <c r="R18" s="5">
        <v>0</v>
      </c>
      <c r="S18" s="5">
        <v>77031022</v>
      </c>
      <c r="T18" s="5">
        <v>0</v>
      </c>
      <c r="U18" s="5">
        <f t="shared" si="0"/>
        <v>47.015709256235752</v>
      </c>
      <c r="V18" s="6">
        <f>V19+V20+V21+V22</f>
        <v>63546729</v>
      </c>
      <c r="W18" s="6">
        <f t="shared" si="1"/>
        <v>94.777639838928479</v>
      </c>
      <c r="X18" s="6">
        <f>X19+X20+X21+X22</f>
        <v>69260329</v>
      </c>
      <c r="Y18" s="13">
        <f t="shared" si="2"/>
        <v>108.99117875917736</v>
      </c>
    </row>
    <row r="19" spans="1:25" outlineLevel="1" x14ac:dyDescent="0.25">
      <c r="A19" s="9" t="s">
        <v>39</v>
      </c>
      <c r="B19" s="10" t="s">
        <v>8</v>
      </c>
      <c r="C19" s="10" t="s">
        <v>40</v>
      </c>
      <c r="D19" s="10" t="s">
        <v>10</v>
      </c>
      <c r="E19" s="10" t="s">
        <v>8</v>
      </c>
      <c r="F19" s="10" t="s">
        <v>8</v>
      </c>
      <c r="G19" s="10"/>
      <c r="H19" s="10"/>
      <c r="I19" s="10"/>
      <c r="J19" s="10"/>
      <c r="K19" s="10"/>
      <c r="L19" s="10"/>
      <c r="M19" s="11">
        <v>31922086.829999998</v>
      </c>
      <c r="N19" s="11">
        <v>6387529</v>
      </c>
      <c r="O19" s="12">
        <v>9092622</v>
      </c>
      <c r="P19" s="12">
        <v>0</v>
      </c>
      <c r="Q19" s="12">
        <v>9092622</v>
      </c>
      <c r="R19" s="12">
        <v>0</v>
      </c>
      <c r="S19" s="12">
        <v>9092622</v>
      </c>
      <c r="T19" s="12">
        <v>0</v>
      </c>
      <c r="U19" s="12">
        <f t="shared" si="0"/>
        <v>20.009747589550052</v>
      </c>
      <c r="V19" s="11">
        <v>7245129</v>
      </c>
      <c r="W19" s="11">
        <f t="shared" si="1"/>
        <v>113.42616213562395</v>
      </c>
      <c r="X19" s="11">
        <v>7245129</v>
      </c>
      <c r="Y19" s="4">
        <f t="shared" si="2"/>
        <v>100</v>
      </c>
    </row>
    <row r="20" spans="1:25" outlineLevel="1" x14ac:dyDescent="0.25">
      <c r="A20" s="9" t="s">
        <v>41</v>
      </c>
      <c r="B20" s="10" t="s">
        <v>8</v>
      </c>
      <c r="C20" s="10" t="s">
        <v>42</v>
      </c>
      <c r="D20" s="10" t="s">
        <v>10</v>
      </c>
      <c r="E20" s="10" t="s">
        <v>8</v>
      </c>
      <c r="F20" s="10" t="s">
        <v>8</v>
      </c>
      <c r="G20" s="10"/>
      <c r="H20" s="10"/>
      <c r="I20" s="10"/>
      <c r="J20" s="10"/>
      <c r="K20" s="10"/>
      <c r="L20" s="10"/>
      <c r="M20" s="11">
        <v>7657315.7999999998</v>
      </c>
      <c r="N20" s="11">
        <v>3250700</v>
      </c>
      <c r="O20" s="12">
        <v>6344300</v>
      </c>
      <c r="P20" s="12">
        <v>0</v>
      </c>
      <c r="Q20" s="12">
        <v>6344300</v>
      </c>
      <c r="R20" s="12">
        <v>0</v>
      </c>
      <c r="S20" s="12">
        <v>6344300</v>
      </c>
      <c r="T20" s="12">
        <v>0</v>
      </c>
      <c r="U20" s="12">
        <f t="shared" si="0"/>
        <v>42.452212823715591</v>
      </c>
      <c r="V20" s="11">
        <v>6764200</v>
      </c>
      <c r="W20" s="11">
        <f t="shared" si="1"/>
        <v>208.08441258805797</v>
      </c>
      <c r="X20" s="11">
        <v>6931200</v>
      </c>
      <c r="Y20" s="4">
        <f t="shared" si="2"/>
        <v>102.46888028148192</v>
      </c>
    </row>
    <row r="21" spans="1:25" outlineLevel="1" x14ac:dyDescent="0.25">
      <c r="A21" s="9" t="s">
        <v>43</v>
      </c>
      <c r="B21" s="10" t="s">
        <v>8</v>
      </c>
      <c r="C21" s="10" t="s">
        <v>44</v>
      </c>
      <c r="D21" s="10" t="s">
        <v>10</v>
      </c>
      <c r="E21" s="10" t="s">
        <v>8</v>
      </c>
      <c r="F21" s="10" t="s">
        <v>8</v>
      </c>
      <c r="G21" s="10"/>
      <c r="H21" s="10"/>
      <c r="I21" s="10"/>
      <c r="J21" s="10"/>
      <c r="K21" s="10"/>
      <c r="L21" s="10"/>
      <c r="M21" s="11">
        <v>70527609.780000001</v>
      </c>
      <c r="N21" s="11">
        <v>21979400</v>
      </c>
      <c r="O21" s="12">
        <v>30654500</v>
      </c>
      <c r="P21" s="12">
        <v>0</v>
      </c>
      <c r="Q21" s="12">
        <v>30654500</v>
      </c>
      <c r="R21" s="12">
        <v>0</v>
      </c>
      <c r="S21" s="12">
        <v>30654500</v>
      </c>
      <c r="T21" s="12">
        <v>0</v>
      </c>
      <c r="U21" s="12">
        <f t="shared" si="0"/>
        <v>31.164249105508251</v>
      </c>
      <c r="V21" s="11">
        <v>14397400</v>
      </c>
      <c r="W21" s="11">
        <f t="shared" si="1"/>
        <v>65.504062895256467</v>
      </c>
      <c r="X21" s="11">
        <v>18392400</v>
      </c>
      <c r="Y21" s="4">
        <f t="shared" si="2"/>
        <v>127.7480656229597</v>
      </c>
    </row>
    <row r="22" spans="1:25" ht="31.5" outlineLevel="1" x14ac:dyDescent="0.25">
      <c r="A22" s="9" t="s">
        <v>45</v>
      </c>
      <c r="B22" s="10" t="s">
        <v>8</v>
      </c>
      <c r="C22" s="10" t="s">
        <v>46</v>
      </c>
      <c r="D22" s="10" t="s">
        <v>10</v>
      </c>
      <c r="E22" s="10" t="s">
        <v>8</v>
      </c>
      <c r="F22" s="10" t="s">
        <v>8</v>
      </c>
      <c r="G22" s="10"/>
      <c r="H22" s="10"/>
      <c r="I22" s="10"/>
      <c r="J22" s="10"/>
      <c r="K22" s="10"/>
      <c r="L22" s="10"/>
      <c r="M22" s="11">
        <v>32501128.699999999</v>
      </c>
      <c r="N22" s="11">
        <v>35430600</v>
      </c>
      <c r="O22" s="12">
        <v>30939600</v>
      </c>
      <c r="P22" s="12">
        <v>0</v>
      </c>
      <c r="Q22" s="12">
        <v>30939600</v>
      </c>
      <c r="R22" s="12">
        <v>0</v>
      </c>
      <c r="S22" s="12">
        <v>30939600</v>
      </c>
      <c r="T22" s="12">
        <v>0</v>
      </c>
      <c r="U22" s="12">
        <f t="shared" si="0"/>
        <v>109.01344481614881</v>
      </c>
      <c r="V22" s="11">
        <v>35140000</v>
      </c>
      <c r="W22" s="11">
        <f t="shared" si="1"/>
        <v>99.179805027292787</v>
      </c>
      <c r="X22" s="11">
        <v>36691600</v>
      </c>
      <c r="Y22" s="4">
        <f t="shared" si="2"/>
        <v>104.41548093340923</v>
      </c>
    </row>
    <row r="23" spans="1:25" x14ac:dyDescent="0.25">
      <c r="A23" s="7" t="s">
        <v>47</v>
      </c>
      <c r="B23" s="8" t="s">
        <v>8</v>
      </c>
      <c r="C23" s="8" t="s">
        <v>48</v>
      </c>
      <c r="D23" s="8" t="s">
        <v>10</v>
      </c>
      <c r="E23" s="8" t="s">
        <v>8</v>
      </c>
      <c r="F23" s="8" t="s">
        <v>8</v>
      </c>
      <c r="G23" s="8"/>
      <c r="H23" s="8"/>
      <c r="I23" s="8"/>
      <c r="J23" s="8"/>
      <c r="K23" s="8"/>
      <c r="L23" s="8"/>
      <c r="M23" s="6">
        <f>M24</f>
        <v>1646963.99</v>
      </c>
      <c r="N23" s="6">
        <f>N24</f>
        <v>1011600</v>
      </c>
      <c r="O23" s="5">
        <v>1011600</v>
      </c>
      <c r="P23" s="5">
        <v>0</v>
      </c>
      <c r="Q23" s="5">
        <v>1011600</v>
      </c>
      <c r="R23" s="5">
        <v>0</v>
      </c>
      <c r="S23" s="5">
        <v>1011600</v>
      </c>
      <c r="T23" s="5">
        <v>0</v>
      </c>
      <c r="U23" s="5">
        <f t="shared" si="0"/>
        <v>61.422107959992502</v>
      </c>
      <c r="V23" s="6">
        <f>V24</f>
        <v>1011600</v>
      </c>
      <c r="W23" s="6">
        <f t="shared" si="1"/>
        <v>100</v>
      </c>
      <c r="X23" s="6">
        <f>X24</f>
        <v>1011600</v>
      </c>
      <c r="Y23" s="13">
        <f t="shared" si="2"/>
        <v>100</v>
      </c>
    </row>
    <row r="24" spans="1:25" ht="31.5" outlineLevel="1" x14ac:dyDescent="0.25">
      <c r="A24" s="9" t="s">
        <v>49</v>
      </c>
      <c r="B24" s="10" t="s">
        <v>8</v>
      </c>
      <c r="C24" s="10" t="s">
        <v>50</v>
      </c>
      <c r="D24" s="10" t="s">
        <v>10</v>
      </c>
      <c r="E24" s="10" t="s">
        <v>8</v>
      </c>
      <c r="F24" s="10" t="s">
        <v>8</v>
      </c>
      <c r="G24" s="10"/>
      <c r="H24" s="10"/>
      <c r="I24" s="10"/>
      <c r="J24" s="10"/>
      <c r="K24" s="10"/>
      <c r="L24" s="10"/>
      <c r="M24" s="11">
        <v>1646963.99</v>
      </c>
      <c r="N24" s="11">
        <v>1011600</v>
      </c>
      <c r="O24" s="12">
        <v>1011600</v>
      </c>
      <c r="P24" s="12">
        <v>0</v>
      </c>
      <c r="Q24" s="12">
        <v>1011600</v>
      </c>
      <c r="R24" s="12">
        <v>0</v>
      </c>
      <c r="S24" s="12">
        <v>1011600</v>
      </c>
      <c r="T24" s="12">
        <v>0</v>
      </c>
      <c r="U24" s="12">
        <f t="shared" si="0"/>
        <v>61.422107959992502</v>
      </c>
      <c r="V24" s="11">
        <v>1011600</v>
      </c>
      <c r="W24" s="11">
        <f t="shared" si="1"/>
        <v>100</v>
      </c>
      <c r="X24" s="11">
        <v>1011600</v>
      </c>
      <c r="Y24" s="4">
        <f t="shared" si="2"/>
        <v>100</v>
      </c>
    </row>
    <row r="25" spans="1:25" x14ac:dyDescent="0.25">
      <c r="A25" s="7" t="s">
        <v>51</v>
      </c>
      <c r="B25" s="8" t="s">
        <v>8</v>
      </c>
      <c r="C25" s="8" t="s">
        <v>52</v>
      </c>
      <c r="D25" s="8" t="s">
        <v>10</v>
      </c>
      <c r="E25" s="8" t="s">
        <v>8</v>
      </c>
      <c r="F25" s="8" t="s">
        <v>8</v>
      </c>
      <c r="G25" s="8"/>
      <c r="H25" s="8"/>
      <c r="I25" s="8"/>
      <c r="J25" s="8"/>
      <c r="K25" s="8"/>
      <c r="L25" s="8"/>
      <c r="M25" s="6">
        <f>M26</f>
        <v>30000</v>
      </c>
      <c r="N25" s="6">
        <f>N26</f>
        <v>186400</v>
      </c>
      <c r="O25" s="5">
        <v>186400</v>
      </c>
      <c r="P25" s="5">
        <v>0</v>
      </c>
      <c r="Q25" s="5">
        <v>186400</v>
      </c>
      <c r="R25" s="5">
        <v>0</v>
      </c>
      <c r="S25" s="5">
        <v>186400</v>
      </c>
      <c r="T25" s="5">
        <v>0</v>
      </c>
      <c r="U25" s="5">
        <f t="shared" si="0"/>
        <v>621.33333333333326</v>
      </c>
      <c r="V25" s="6">
        <f>V26</f>
        <v>186400</v>
      </c>
      <c r="W25" s="6">
        <f t="shared" si="1"/>
        <v>100</v>
      </c>
      <c r="X25" s="6">
        <f>X26</f>
        <v>186400</v>
      </c>
      <c r="Y25" s="13">
        <f t="shared" si="2"/>
        <v>100</v>
      </c>
    </row>
    <row r="26" spans="1:25" outlineLevel="1" x14ac:dyDescent="0.25">
      <c r="A26" s="9" t="s">
        <v>53</v>
      </c>
      <c r="B26" s="10" t="s">
        <v>8</v>
      </c>
      <c r="C26" s="10" t="s">
        <v>54</v>
      </c>
      <c r="D26" s="10" t="s">
        <v>10</v>
      </c>
      <c r="E26" s="10" t="s">
        <v>8</v>
      </c>
      <c r="F26" s="10" t="s">
        <v>8</v>
      </c>
      <c r="G26" s="10"/>
      <c r="H26" s="10"/>
      <c r="I26" s="10"/>
      <c r="J26" s="10"/>
      <c r="K26" s="10"/>
      <c r="L26" s="10"/>
      <c r="M26" s="11">
        <v>30000</v>
      </c>
      <c r="N26" s="11">
        <v>186400</v>
      </c>
      <c r="O26" s="12">
        <v>186400</v>
      </c>
      <c r="P26" s="12">
        <v>0</v>
      </c>
      <c r="Q26" s="12">
        <v>186400</v>
      </c>
      <c r="R26" s="12">
        <v>0</v>
      </c>
      <c r="S26" s="12">
        <v>186400</v>
      </c>
      <c r="T26" s="12">
        <v>0</v>
      </c>
      <c r="U26" s="12">
        <f t="shared" si="0"/>
        <v>621.33333333333326</v>
      </c>
      <c r="V26" s="11">
        <v>186400</v>
      </c>
      <c r="W26" s="11">
        <f t="shared" si="1"/>
        <v>100</v>
      </c>
      <c r="X26" s="11">
        <v>186400</v>
      </c>
      <c r="Y26" s="4">
        <f t="shared" si="2"/>
        <v>100</v>
      </c>
    </row>
    <row r="27" spans="1:25" x14ac:dyDescent="0.25">
      <c r="A27" s="7" t="s">
        <v>55</v>
      </c>
      <c r="B27" s="8" t="s">
        <v>8</v>
      </c>
      <c r="C27" s="8" t="s">
        <v>56</v>
      </c>
      <c r="D27" s="8" t="s">
        <v>10</v>
      </c>
      <c r="E27" s="8" t="s">
        <v>8</v>
      </c>
      <c r="F27" s="8" t="s">
        <v>8</v>
      </c>
      <c r="G27" s="8"/>
      <c r="H27" s="8"/>
      <c r="I27" s="8"/>
      <c r="J27" s="8"/>
      <c r="K27" s="8"/>
      <c r="L27" s="8"/>
      <c r="M27" s="6">
        <f>M28+M29</f>
        <v>15138200</v>
      </c>
      <c r="N27" s="6">
        <f>N28+N29</f>
        <v>15546434</v>
      </c>
      <c r="O27" s="5">
        <v>14840100</v>
      </c>
      <c r="P27" s="5">
        <v>0</v>
      </c>
      <c r="Q27" s="5">
        <v>14840100</v>
      </c>
      <c r="R27" s="5">
        <v>0</v>
      </c>
      <c r="S27" s="5">
        <v>14840100</v>
      </c>
      <c r="T27" s="5">
        <v>0</v>
      </c>
      <c r="U27" s="5">
        <f t="shared" si="0"/>
        <v>102.69671427250266</v>
      </c>
      <c r="V27" s="6">
        <f>V28+V29</f>
        <v>15980323</v>
      </c>
      <c r="W27" s="6">
        <f t="shared" si="1"/>
        <v>102.79092298594006</v>
      </c>
      <c r="X27" s="6">
        <f>X28+X29</f>
        <v>16812312</v>
      </c>
      <c r="Y27" s="13">
        <f t="shared" si="2"/>
        <v>105.20633406471195</v>
      </c>
    </row>
    <row r="28" spans="1:25" outlineLevel="1" x14ac:dyDescent="0.25">
      <c r="A28" s="9" t="s">
        <v>57</v>
      </c>
      <c r="B28" s="10" t="s">
        <v>8</v>
      </c>
      <c r="C28" s="10" t="s">
        <v>58</v>
      </c>
      <c r="D28" s="10" t="s">
        <v>10</v>
      </c>
      <c r="E28" s="10" t="s">
        <v>8</v>
      </c>
      <c r="F28" s="10" t="s">
        <v>8</v>
      </c>
      <c r="G28" s="10"/>
      <c r="H28" s="10"/>
      <c r="I28" s="10"/>
      <c r="J28" s="10"/>
      <c r="K28" s="10"/>
      <c r="L28" s="10"/>
      <c r="M28" s="11">
        <v>14423200</v>
      </c>
      <c r="N28" s="11">
        <v>14831434</v>
      </c>
      <c r="O28" s="12">
        <v>14125100</v>
      </c>
      <c r="P28" s="12">
        <v>0</v>
      </c>
      <c r="Q28" s="12">
        <v>14125100</v>
      </c>
      <c r="R28" s="12">
        <v>0</v>
      </c>
      <c r="S28" s="12">
        <v>14125100</v>
      </c>
      <c r="T28" s="12">
        <v>0</v>
      </c>
      <c r="U28" s="12">
        <f t="shared" si="0"/>
        <v>102.83039824726829</v>
      </c>
      <c r="V28" s="11">
        <v>15265323</v>
      </c>
      <c r="W28" s="11">
        <f t="shared" si="1"/>
        <v>102.92546897353283</v>
      </c>
      <c r="X28" s="11">
        <v>16097312</v>
      </c>
      <c r="Y28" s="4">
        <f t="shared" si="2"/>
        <v>105.45018929504472</v>
      </c>
    </row>
    <row r="29" spans="1:25" ht="31.5" outlineLevel="1" x14ac:dyDescent="0.25">
      <c r="A29" s="9" t="s">
        <v>59</v>
      </c>
      <c r="B29" s="10" t="s">
        <v>8</v>
      </c>
      <c r="C29" s="10" t="s">
        <v>60</v>
      </c>
      <c r="D29" s="10" t="s">
        <v>10</v>
      </c>
      <c r="E29" s="10" t="s">
        <v>8</v>
      </c>
      <c r="F29" s="10" t="s">
        <v>8</v>
      </c>
      <c r="G29" s="10"/>
      <c r="H29" s="10"/>
      <c r="I29" s="10"/>
      <c r="J29" s="10"/>
      <c r="K29" s="10"/>
      <c r="L29" s="10"/>
      <c r="M29" s="11">
        <v>715000</v>
      </c>
      <c r="N29" s="11">
        <v>715000</v>
      </c>
      <c r="O29" s="12">
        <v>715000</v>
      </c>
      <c r="P29" s="12">
        <v>0</v>
      </c>
      <c r="Q29" s="12">
        <v>715000</v>
      </c>
      <c r="R29" s="12">
        <v>0</v>
      </c>
      <c r="S29" s="12">
        <v>715000</v>
      </c>
      <c r="T29" s="12">
        <v>0</v>
      </c>
      <c r="U29" s="12">
        <f t="shared" si="0"/>
        <v>100</v>
      </c>
      <c r="V29" s="11">
        <v>715000</v>
      </c>
      <c r="W29" s="11">
        <f t="shared" si="1"/>
        <v>100</v>
      </c>
      <c r="X29" s="11">
        <v>715000</v>
      </c>
      <c r="Y29" s="4">
        <f t="shared" si="2"/>
        <v>100</v>
      </c>
    </row>
    <row r="30" spans="1:25" x14ac:dyDescent="0.25">
      <c r="A30" s="7" t="s">
        <v>61</v>
      </c>
      <c r="B30" s="8" t="s">
        <v>8</v>
      </c>
      <c r="C30" s="8" t="s">
        <v>62</v>
      </c>
      <c r="D30" s="8" t="s">
        <v>10</v>
      </c>
      <c r="E30" s="8" t="s">
        <v>8</v>
      </c>
      <c r="F30" s="8" t="s">
        <v>8</v>
      </c>
      <c r="G30" s="8"/>
      <c r="H30" s="8"/>
      <c r="I30" s="8"/>
      <c r="J30" s="8"/>
      <c r="K30" s="8"/>
      <c r="L30" s="8"/>
      <c r="M30" s="6">
        <f>M31+M32</f>
        <v>8383350</v>
      </c>
      <c r="N30" s="6">
        <f>N31+N32</f>
        <v>5457000</v>
      </c>
      <c r="O30" s="5">
        <v>8263552</v>
      </c>
      <c r="P30" s="5">
        <v>0</v>
      </c>
      <c r="Q30" s="5">
        <v>8263552</v>
      </c>
      <c r="R30" s="5">
        <v>0</v>
      </c>
      <c r="S30" s="5">
        <v>8263552</v>
      </c>
      <c r="T30" s="5">
        <v>0</v>
      </c>
      <c r="U30" s="5">
        <f t="shared" si="0"/>
        <v>65.093309953658135</v>
      </c>
      <c r="V30" s="6">
        <f>V31+V32</f>
        <v>5436000</v>
      </c>
      <c r="W30" s="6">
        <f t="shared" si="1"/>
        <v>99.615173172072573</v>
      </c>
      <c r="X30" s="6">
        <f>X31+X32</f>
        <v>5307000</v>
      </c>
      <c r="Y30" s="13">
        <f t="shared" si="2"/>
        <v>97.626931567328924</v>
      </c>
    </row>
    <row r="31" spans="1:25" outlineLevel="1" x14ac:dyDescent="0.25">
      <c r="A31" s="9" t="s">
        <v>63</v>
      </c>
      <c r="B31" s="10" t="s">
        <v>8</v>
      </c>
      <c r="C31" s="10" t="s">
        <v>64</v>
      </c>
      <c r="D31" s="10" t="s">
        <v>10</v>
      </c>
      <c r="E31" s="10" t="s">
        <v>8</v>
      </c>
      <c r="F31" s="10" t="s">
        <v>8</v>
      </c>
      <c r="G31" s="10"/>
      <c r="H31" s="10"/>
      <c r="I31" s="10"/>
      <c r="J31" s="10"/>
      <c r="K31" s="10"/>
      <c r="L31" s="10"/>
      <c r="M31" s="11">
        <v>1740000</v>
      </c>
      <c r="N31" s="11">
        <v>1740000</v>
      </c>
      <c r="O31" s="12">
        <v>1740000</v>
      </c>
      <c r="P31" s="12">
        <v>0</v>
      </c>
      <c r="Q31" s="12">
        <v>1740000</v>
      </c>
      <c r="R31" s="12">
        <v>0</v>
      </c>
      <c r="S31" s="12">
        <v>1740000</v>
      </c>
      <c r="T31" s="12">
        <v>0</v>
      </c>
      <c r="U31" s="12">
        <f t="shared" si="0"/>
        <v>100</v>
      </c>
      <c r="V31" s="11">
        <v>1740000</v>
      </c>
      <c r="W31" s="11">
        <f t="shared" si="1"/>
        <v>100</v>
      </c>
      <c r="X31" s="11">
        <v>1740000</v>
      </c>
      <c r="Y31" s="4">
        <f t="shared" si="2"/>
        <v>100</v>
      </c>
    </row>
    <row r="32" spans="1:25" outlineLevel="1" x14ac:dyDescent="0.25">
      <c r="A32" s="9" t="s">
        <v>65</v>
      </c>
      <c r="B32" s="10" t="s">
        <v>8</v>
      </c>
      <c r="C32" s="10" t="s">
        <v>66</v>
      </c>
      <c r="D32" s="10" t="s">
        <v>10</v>
      </c>
      <c r="E32" s="10" t="s">
        <v>8</v>
      </c>
      <c r="F32" s="10" t="s">
        <v>8</v>
      </c>
      <c r="G32" s="10"/>
      <c r="H32" s="10"/>
      <c r="I32" s="10"/>
      <c r="J32" s="10"/>
      <c r="K32" s="10"/>
      <c r="L32" s="10"/>
      <c r="M32" s="11">
        <v>6643350</v>
      </c>
      <c r="N32" s="11">
        <v>3717000</v>
      </c>
      <c r="O32" s="12">
        <v>6523552</v>
      </c>
      <c r="P32" s="12">
        <v>0</v>
      </c>
      <c r="Q32" s="12">
        <v>6523552</v>
      </c>
      <c r="R32" s="12">
        <v>0</v>
      </c>
      <c r="S32" s="12">
        <v>6523552</v>
      </c>
      <c r="T32" s="12">
        <v>0</v>
      </c>
      <c r="U32" s="12">
        <f t="shared" si="0"/>
        <v>55.950687529634905</v>
      </c>
      <c r="V32" s="11">
        <v>3696000</v>
      </c>
      <c r="W32" s="11">
        <f t="shared" si="1"/>
        <v>99.435028248587571</v>
      </c>
      <c r="X32" s="11">
        <v>3567000</v>
      </c>
      <c r="Y32" s="4">
        <f t="shared" si="2"/>
        <v>96.509740259740255</v>
      </c>
    </row>
    <row r="33" spans="1:25" x14ac:dyDescent="0.25">
      <c r="A33" s="7" t="s">
        <v>67</v>
      </c>
      <c r="B33" s="8" t="s">
        <v>8</v>
      </c>
      <c r="C33" s="8" t="s">
        <v>68</v>
      </c>
      <c r="D33" s="8" t="s">
        <v>10</v>
      </c>
      <c r="E33" s="8" t="s">
        <v>8</v>
      </c>
      <c r="F33" s="8" t="s">
        <v>8</v>
      </c>
      <c r="G33" s="8"/>
      <c r="H33" s="8"/>
      <c r="I33" s="8"/>
      <c r="J33" s="8"/>
      <c r="K33" s="8"/>
      <c r="L33" s="8"/>
      <c r="M33" s="6">
        <f>M34</f>
        <v>100000</v>
      </c>
      <c r="N33" s="6">
        <f>N34</f>
        <v>100000</v>
      </c>
      <c r="O33" s="5">
        <v>100000</v>
      </c>
      <c r="P33" s="5">
        <v>0</v>
      </c>
      <c r="Q33" s="5">
        <v>100000</v>
      </c>
      <c r="R33" s="5">
        <v>0</v>
      </c>
      <c r="S33" s="5">
        <v>100000</v>
      </c>
      <c r="T33" s="5">
        <v>0</v>
      </c>
      <c r="U33" s="5">
        <f t="shared" si="0"/>
        <v>100</v>
      </c>
      <c r="V33" s="6">
        <f>V34</f>
        <v>100000</v>
      </c>
      <c r="W33" s="6">
        <f t="shared" si="1"/>
        <v>100</v>
      </c>
      <c r="X33" s="6">
        <f>X34</f>
        <v>100000</v>
      </c>
      <c r="Y33" s="13">
        <f t="shared" si="2"/>
        <v>100</v>
      </c>
    </row>
    <row r="34" spans="1:25" ht="31.5" outlineLevel="1" x14ac:dyDescent="0.25">
      <c r="A34" s="9" t="s">
        <v>69</v>
      </c>
      <c r="B34" s="10" t="s">
        <v>8</v>
      </c>
      <c r="C34" s="10" t="s">
        <v>70</v>
      </c>
      <c r="D34" s="10" t="s">
        <v>10</v>
      </c>
      <c r="E34" s="10" t="s">
        <v>8</v>
      </c>
      <c r="F34" s="10" t="s">
        <v>8</v>
      </c>
      <c r="G34" s="10"/>
      <c r="H34" s="10"/>
      <c r="I34" s="10"/>
      <c r="J34" s="10"/>
      <c r="K34" s="10"/>
      <c r="L34" s="10"/>
      <c r="M34" s="11">
        <v>100000</v>
      </c>
      <c r="N34" s="11">
        <v>100000</v>
      </c>
      <c r="O34" s="12">
        <v>100000</v>
      </c>
      <c r="P34" s="12">
        <v>0</v>
      </c>
      <c r="Q34" s="12">
        <v>100000</v>
      </c>
      <c r="R34" s="12">
        <v>0</v>
      </c>
      <c r="S34" s="12">
        <v>100000</v>
      </c>
      <c r="T34" s="12">
        <v>0</v>
      </c>
      <c r="U34" s="12">
        <f t="shared" si="0"/>
        <v>100</v>
      </c>
      <c r="V34" s="11">
        <v>100000</v>
      </c>
      <c r="W34" s="11">
        <f t="shared" si="1"/>
        <v>100</v>
      </c>
      <c r="X34" s="11">
        <v>100000</v>
      </c>
      <c r="Y34" s="4">
        <f t="shared" si="2"/>
        <v>100</v>
      </c>
    </row>
    <row r="35" spans="1:25" ht="30.75" customHeight="1" outlineLevel="1" x14ac:dyDescent="0.25">
      <c r="A35" s="7" t="s">
        <v>78</v>
      </c>
      <c r="B35" s="8"/>
      <c r="C35" s="8">
        <v>1300</v>
      </c>
      <c r="D35" s="8"/>
      <c r="E35" s="8"/>
      <c r="F35" s="8"/>
      <c r="G35" s="8"/>
      <c r="H35" s="8"/>
      <c r="I35" s="8"/>
      <c r="J35" s="8"/>
      <c r="K35" s="8"/>
      <c r="L35" s="8"/>
      <c r="M35" s="6">
        <f>M36</f>
        <v>2000</v>
      </c>
      <c r="N35" s="6">
        <f>N36</f>
        <v>6000</v>
      </c>
      <c r="O35" s="5"/>
      <c r="P35" s="5"/>
      <c r="Q35" s="5"/>
      <c r="R35" s="5"/>
      <c r="S35" s="5"/>
      <c r="T35" s="5"/>
      <c r="U35" s="12">
        <f t="shared" si="0"/>
        <v>300</v>
      </c>
      <c r="V35" s="6">
        <f>V36</f>
        <v>6000</v>
      </c>
      <c r="W35" s="11">
        <f t="shared" si="1"/>
        <v>100</v>
      </c>
      <c r="X35" s="6">
        <f>X36</f>
        <v>0</v>
      </c>
      <c r="Y35" s="4">
        <f t="shared" si="2"/>
        <v>0</v>
      </c>
    </row>
    <row r="36" spans="1:25" ht="31.5" outlineLevel="1" x14ac:dyDescent="0.25">
      <c r="A36" s="9" t="s">
        <v>79</v>
      </c>
      <c r="B36" s="10"/>
      <c r="C36" s="10">
        <v>1301</v>
      </c>
      <c r="D36" s="10"/>
      <c r="E36" s="10"/>
      <c r="F36" s="10"/>
      <c r="G36" s="10"/>
      <c r="H36" s="10"/>
      <c r="I36" s="10"/>
      <c r="J36" s="10"/>
      <c r="K36" s="10"/>
      <c r="L36" s="10"/>
      <c r="M36" s="11">
        <v>2000</v>
      </c>
      <c r="N36" s="11">
        <v>6000</v>
      </c>
      <c r="O36" s="12"/>
      <c r="P36" s="12"/>
      <c r="Q36" s="12"/>
      <c r="R36" s="12"/>
      <c r="S36" s="12"/>
      <c r="T36" s="12"/>
      <c r="U36" s="12">
        <f t="shared" si="0"/>
        <v>300</v>
      </c>
      <c r="V36" s="11">
        <v>6000</v>
      </c>
      <c r="W36" s="11">
        <f t="shared" si="1"/>
        <v>100</v>
      </c>
      <c r="X36" s="11">
        <v>0</v>
      </c>
      <c r="Y36" s="4">
        <f t="shared" si="2"/>
        <v>0</v>
      </c>
    </row>
    <row r="37" spans="1:25" ht="21.75" customHeight="1" x14ac:dyDescent="0.25">
      <c r="A37" s="22" t="s">
        <v>71</v>
      </c>
      <c r="B37" s="23"/>
      <c r="C37" s="23"/>
      <c r="D37" s="23"/>
      <c r="E37" s="23"/>
      <c r="F37" s="23"/>
      <c r="G37" s="23"/>
      <c r="H37" s="18"/>
      <c r="I37" s="18"/>
      <c r="J37" s="18"/>
      <c r="K37" s="18"/>
      <c r="L37" s="18"/>
      <c r="M37" s="19">
        <f>M4+M11+M13+M18+M23+M25+M27+M30+M33+M35</f>
        <v>225458210.35999998</v>
      </c>
      <c r="N37" s="19">
        <f>N4+N11+N13+N18+N23+N25+N27+N30+N33+N35</f>
        <v>133245463.81</v>
      </c>
      <c r="O37" s="20">
        <v>146221096.18000001</v>
      </c>
      <c r="P37" s="20">
        <v>0</v>
      </c>
      <c r="Q37" s="20">
        <v>146221096.18000001</v>
      </c>
      <c r="R37" s="20">
        <v>0</v>
      </c>
      <c r="S37" s="20">
        <v>146221096.18000001</v>
      </c>
      <c r="T37" s="20">
        <v>0</v>
      </c>
      <c r="U37" s="5">
        <f>N37/M37*100</f>
        <v>59.099849855651989</v>
      </c>
      <c r="V37" s="21">
        <f>V4+V11+V13+V18+V23+V25+V27+V30+V33+V35</f>
        <v>125835597.93000001</v>
      </c>
      <c r="W37" s="6">
        <f t="shared" si="1"/>
        <v>94.438935729499946</v>
      </c>
      <c r="X37" s="21">
        <f>X4+X11+X13+X18+X23+X25+X27+X30+X33+X35</f>
        <v>132055009.18000001</v>
      </c>
      <c r="Y37" s="13">
        <f t="shared" si="2"/>
        <v>104.94248952785183</v>
      </c>
    </row>
    <row r="38" spans="1:25" ht="12.75" customHeight="1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1:25" ht="15.2" customHeight="1" x14ac:dyDescent="0.25">
      <c r="A39" s="14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2"/>
    </row>
  </sheetData>
  <mergeCells count="4">
    <mergeCell ref="A39:X39"/>
    <mergeCell ref="A2:Y2"/>
    <mergeCell ref="A1:Y1"/>
    <mergeCell ref="A37:G37"/>
  </mergeCells>
  <pageMargins left="0.78749999999999998" right="0.59027779999999996" top="0.59027779999999996" bottom="0.59027779999999996" header="0.39374999999999999" footer="0.51180550000000002"/>
  <pageSetup paperSize="9" scale="57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SQUERY_ROSP_EXP&lt;/Code&gt;&#10;  &lt;ObjectCode&gt;SQUERY_ROSP_EXP&lt;/ObjectCode&gt;&#10;  &lt;DocName&gt;Вариант (новый от 21.08.2020 11_15_48)(Бюджетная роспись (расходы))&lt;/DocName&gt;&#10;  &lt;VariantName&gt;Вариант (новый от 21.08.2020 11:15:48)&lt;/VariantName&gt;&#10;  &lt;VariantLink&gt;44815929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CD43F54-BF89-4A76-B85E-6BC8DD79385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ufin421</dc:creator>
  <cp:lastModifiedBy>ufin391</cp:lastModifiedBy>
  <cp:lastPrinted>2022-11-14T12:12:46Z</cp:lastPrinted>
  <dcterms:created xsi:type="dcterms:W3CDTF">2022-11-14T10:48:40Z</dcterms:created>
  <dcterms:modified xsi:type="dcterms:W3CDTF">2023-11-10T13:57:21Z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21.08.2020 11_15_48)(Бюджетная роспись (расходы))</vt:lpwstr>
  </property>
  <property fmtid="{D5CDD505-2E9C-101B-9397-08002B2CF9AE}" pid="3" name="Название отчета">
    <vt:lpwstr>Вариант (новый от 21.08.2020 11_15_48)(8).xlsx</vt:lpwstr>
  </property>
  <property fmtid="{D5CDD505-2E9C-101B-9397-08002B2CF9AE}" pid="4" name="Версия клиента">
    <vt:lpwstr>22.1.15.9151 (.NET 4.7.2)</vt:lpwstr>
  </property>
  <property fmtid="{D5CDD505-2E9C-101B-9397-08002B2CF9AE}" pid="5" name="Версия базы">
    <vt:lpwstr>22.1.1401.18062140</vt:lpwstr>
  </property>
  <property fmtid="{D5CDD505-2E9C-101B-9397-08002B2CF9AE}" pid="6" name="Тип сервера">
    <vt:lpwstr>MSSQL</vt:lpwstr>
  </property>
  <property fmtid="{D5CDD505-2E9C-101B-9397-08002B2CF9AE}" pid="7" name="Сервер">
    <vt:lpwstr>sql\sql</vt:lpwstr>
  </property>
  <property fmtid="{D5CDD505-2E9C-101B-9397-08002B2CF9AE}" pid="8" name="База">
    <vt:lpwstr>b2023_kola</vt:lpwstr>
  </property>
  <property fmtid="{D5CDD505-2E9C-101B-9397-08002B2CF9AE}" pid="9" name="Пользователь">
    <vt:lpwstr>елена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