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1CB296DB-84CF-4C1A-9D55-6398340DA1B2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20" i="4" l="1"/>
  <c r="F12" i="4" l="1"/>
  <c r="F14" i="4"/>
  <c r="F16" i="4"/>
  <c r="F15" i="4" s="1"/>
  <c r="F25" i="4"/>
  <c r="F24" i="4" s="1"/>
  <c r="F23" i="4" s="1"/>
  <c r="F29" i="4"/>
  <c r="F28" i="4" s="1"/>
  <c r="F30" i="4"/>
  <c r="G99" i="2" l="1"/>
  <c r="G98" i="2" s="1"/>
  <c r="G95" i="2"/>
  <c r="G96" i="2"/>
  <c r="G93" i="2"/>
  <c r="G91" i="2"/>
  <c r="G89" i="2"/>
  <c r="G85" i="2"/>
  <c r="G86" i="2"/>
  <c r="G19" i="2"/>
  <c r="G61" i="2"/>
  <c r="G45" i="2"/>
  <c r="G81" i="2"/>
  <c r="G80" i="2" s="1"/>
  <c r="G76" i="2" s="1"/>
  <c r="G77" i="2"/>
  <c r="G78" i="2"/>
  <c r="G71" i="2"/>
  <c r="G67" i="2" s="1"/>
  <c r="G74" i="2"/>
  <c r="G72" i="2"/>
  <c r="G68" i="2"/>
  <c r="G69" i="2"/>
  <c r="G62" i="2"/>
  <c r="G10" i="2" s="1"/>
  <c r="G63" i="2"/>
  <c r="G65" i="2"/>
  <c r="G58" i="2"/>
  <c r="G59" i="2"/>
  <c r="G46" i="2"/>
  <c r="G51" i="2"/>
  <c r="G49" i="2"/>
  <c r="G47" i="2"/>
  <c r="G43" i="2"/>
  <c r="G41" i="2"/>
  <c r="G38" i="2"/>
  <c r="G29" i="2"/>
  <c r="G30" i="2"/>
  <c r="G33" i="2"/>
  <c r="G31" i="2"/>
  <c r="G20" i="2"/>
  <c r="G25" i="2"/>
  <c r="G23" i="2"/>
  <c r="G21" i="2"/>
  <c r="G12" i="2"/>
  <c r="G11" i="2" s="1"/>
  <c r="G88" i="2" l="1"/>
  <c r="G84" i="2" s="1"/>
  <c r="G83" i="2" s="1"/>
  <c r="G8" i="2" s="1"/>
  <c r="G40" i="2"/>
  <c r="G37" i="2" s="1"/>
  <c r="F10" i="2"/>
  <c r="F11" i="2"/>
  <c r="F12" i="2"/>
  <c r="F13" i="2"/>
  <c r="F14" i="2"/>
  <c r="F16" i="2"/>
  <c r="F19" i="2"/>
  <c r="F20" i="2"/>
  <c r="F21" i="2"/>
  <c r="F22" i="2"/>
  <c r="F23" i="2"/>
  <c r="F24" i="2"/>
  <c r="F25" i="2"/>
  <c r="F26" i="2"/>
  <c r="F29" i="2"/>
  <c r="F30" i="2"/>
  <c r="F31" i="2"/>
  <c r="F32" i="2"/>
  <c r="F33" i="2"/>
  <c r="F34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8" i="2"/>
  <c r="F59" i="2"/>
  <c r="F60" i="2"/>
  <c r="F61" i="2"/>
  <c r="F62" i="2"/>
  <c r="F63" i="2"/>
  <c r="F64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91" i="2"/>
  <c r="F92" i="2"/>
  <c r="F93" i="2"/>
  <c r="F94" i="2"/>
  <c r="F95" i="2"/>
  <c r="F96" i="2"/>
  <c r="F97" i="2"/>
  <c r="F98" i="2"/>
  <c r="F99" i="2"/>
  <c r="F100" i="2"/>
  <c r="F8" i="2"/>
</calcChain>
</file>

<file path=xl/sharedStrings.xml><?xml version="1.0" encoding="utf-8"?>
<sst xmlns="http://schemas.openxmlformats.org/spreadsheetml/2006/main" count="375" uniqueCount="239">
  <si>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</si>
  <si>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</si>
  <si>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</si>
  <si>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</si>
  <si>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</si>
  <si>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</si>
  <si>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</si>
  <si>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</si>
  <si>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</si>
  <si>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</si>
  <si>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</si>
  <si>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</si>
  <si>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</si>
  <si>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</si>
  <si>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</si>
  <si>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</si>
  <si>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</si>
  <si>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</si>
  <si>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</si>
  <si>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</si>
  <si>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</si>
  <si>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</si>
  <si>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</si>
  <si>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</si>
  <si>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</si>
  <si>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</si>
  <si>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</si>
  <si>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</si>
  <si>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</si>
  <si>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</si>
  <si>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</si>
  <si>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</si>
  <si>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</si>
  <si>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</si>
  <si>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</si>
  <si>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</si>
  <si>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</si>
  <si>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</si>
  <si>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</si>
  <si>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</si>
  <si>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</si>
  <si>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</si>
  <si>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</si>
  <si>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</si>
  <si>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</si>
  <si>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</si>
  <si>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</si>
  <si>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</si>
  <si>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</si>
  <si>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</si>
  <si>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</si>
  <si>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</si>
  <si>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</si>
  <si>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</si>
  <si>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</si>
  <si>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</si>
  <si>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</si>
  <si>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</si>
  <si>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</si>
  <si>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</si>
  <si>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</si>
  <si>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</si>
  <si>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</si>
  <si>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</si>
  <si>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</si>
  <si>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</si>
  <si>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</si>
  <si>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</si>
  <si>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</si>
  <si>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</si>
  <si>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</si>
  <si>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</si>
  <si>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</si>
  <si>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</si>
  <si>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</si>
  <si>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</si>
  <si>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</si>
  <si>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</si>
  <si>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</si>
  <si>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</si>
  <si>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</si>
  <si>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</si>
  <si>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</si>
  <si>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</si>
  <si>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</si>
  <si>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</si>
  <si>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</si>
  <si>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</si>
  <si>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</si>
  <si>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</si>
  <si>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</si>
  <si>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</si>
  <si>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</si>
  <si>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</si>
  <si>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</si>
  <si>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</si>
  <si>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</si>
  <si>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</si>
  <si>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</si>
  <si>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</si>
  <si>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</si>
  <si>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000 1 11 05313 13 0000 120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</si>
  <si>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</si>
  <si>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</si>
  <si>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</si>
  <si>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</si>
  <si>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</si>
  <si>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</si>
  <si>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</si>
  <si>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</si>
  <si>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</si>
  <si>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</si>
  <si>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</si>
  <si>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</si>
  <si>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</si>
  <si>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</si>
  <si>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</si>
  <si>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</si>
  <si>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</si>
  <si>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</si>
  <si>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</si>
  <si>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</si>
  <si>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</si>
  <si>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</si>
  <si>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</si>
  <si>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</si>
  <si>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</si>
  <si>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</si>
  <si>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</si>
  <si>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</si>
  <si>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</si>
  <si>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</si>
  <si>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</si>
  <si>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</si>
  <si>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</si>
  <si>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</si>
  <si>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</si>
  <si>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</si>
  <si>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</si>
  <si>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</si>
  <si>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</si>
  <si>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</si>
  <si>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</si>
  <si>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</si>
  <si>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</si>
  <si>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</si>
  <si>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</si>
  <si>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</si>
  <si>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</si>
  <si>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</si>
  <si>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</si>
  <si>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</si>
  <si>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</si>
  <si>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</si>
  <si>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</si>
  <si>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</si>
  <si>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</si>
  <si>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</si>
  <si>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</si>
  <si>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</si>
  <si>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</si>
  <si>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</si>
  <si>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</si>
  <si>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</si>
  <si>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</si>
  <si>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</si>
  <si>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</si>
  <si>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</si>
  <si>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</si>
  <si>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</si>
  <si>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</si>
  <si>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</si>
  <si>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</si>
  <si>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</si>
  <si>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</si>
  <si>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</si>
  <si>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</si>
  <si>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</si>
  <si>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</si>
  <si>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</si>
  <si>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</si>
  <si>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</si>
  <si>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</si>
  <si>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</si>
  <si>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</si>
  <si>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</si>
  <si>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</si>
  <si>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</si>
  <si>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</si>
  <si>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</si>
  <si>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</si>
  <si>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</si>
  <si>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</si>
  <si>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</si>
  <si>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</si>
  <si>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</si>
  <si>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</si>
  <si>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</si>
  <si>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</si>
  <si>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</si>
  <si>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</si>
  <si>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</si>
  <si>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</si>
  <si>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</si>
  <si>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</si>
  <si>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</si>
  <si>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</si>
  <si>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</si>
  <si>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</si>
  <si>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</si>
  <si>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</si>
  <si>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</si>
  <si>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</si>
  <si>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</si>
  <si>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</si>
  <si>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</si>
  <si>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</si>
  <si>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</si>
  <si>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</si>
  <si>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</si>
  <si>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</si>
  <si>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</si>
  <si>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</si>
  <si>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</si>
  <si>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</si>
  <si>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</si>
  <si>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</si>
  <si>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</si>
  <si>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</si>
  <si>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</si>
  <si>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>000 01 05 02 01 13 0000 610</t>
  </si>
  <si>
    <t>Наименование показателя</t>
  </si>
  <si>
    <t>Исполнено на 01.11.2023</t>
  </si>
  <si>
    <t>7</t>
  </si>
  <si>
    <t>Ожидаемая оценка исполнения за 2023 год</t>
  </si>
  <si>
    <t xml:space="preserve">                   Доходы бюджета                                                                 </t>
  </si>
  <si>
    <t>% исполнения</t>
  </si>
  <si>
    <t xml:space="preserve">                                                                        Ожидаемая оценка исполнения бюджета города Колы </t>
  </si>
  <si>
    <t xml:space="preserve">                           Источники финансирования дефицита бюджета города 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</si>
</sst>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4" fontId="3" fillId="0" borderId="38" xfId="39" applyNumberFormat="1" applyBorder="1" applyProtection="1">
      <alignment horizontal="right" shrinkToFit="1"/>
    </xf>
    <xf numFmtId="4" fontId="3" fillId="0" borderId="14" xfId="43" applyNumberFormat="1" applyBorder="1" applyProtection="1">
      <alignment horizontal="right" shrinkToFit="1"/>
    </xf>
    <xf numFmtId="4" fontId="3" fillId="0" borderId="39" xfId="47" applyNumberFormat="1" applyBorder="1" applyProtection="1">
      <alignment horizontal="right" shrinkToFit="1"/>
    </xf>
    <xf numFmtId="4" fontId="3" fillId="0" borderId="34" xfId="39" applyNumberFormat="1" applyBorder="1" applyProtection="1">
      <alignment horizontal="right" shrinkToFit="1"/>
    </xf>
    <xf numFmtId="4" fontId="3" fillId="0" borderId="34" xfId="47" applyNumberFormat="1" applyBorder="1" applyProtection="1">
      <alignment horizontal="right" shrinkToFit="1"/>
    </xf>
    <xf numFmtId="4" fontId="3" fillId="0" borderId="37" xfId="39" applyNumberFormat="1" applyBorder="1" applyProtection="1">
      <alignment horizontal="right" shrinkToFit="1"/>
    </xf>
    <xf numFmtId="0" fontId="3" fillId="0" borderId="1" xfId="3" applyNumberFormat="1" applyBorder="1" applyProtection="1">
      <alignment horizontal="center"/>
    </xf>
    <xf numFmtId="0" fontId="3" fillId="0" borderId="23" xfId="33" applyNumberFormat="1" applyBorder="1" applyProtection="1">
      <alignment horizontal="center" vertical="center"/>
    </xf>
    <xf numFmtId="0" fontId="3" fillId="0" borderId="41" xfId="34" applyNumberFormat="1" applyBorder="1" applyProtection="1">
      <alignment horizontal="center" vertical="center"/>
    </xf>
    <xf numFmtId="49" fontId="3" fillId="0" borderId="41" xfId="35" applyNumberFormat="1" applyBorder="1" applyProtection="1">
      <alignment horizontal="center" vertical="center"/>
    </xf>
    <xf numFmtId="49" fontId="3" fillId="0" borderId="42" xfId="35" applyNumberFormat="1" applyBorder="1" applyProtection="1">
      <alignment horizontal="center" vertical="center"/>
    </xf>
    <xf numFmtId="4" fontId="14" fillId="0" borderId="40" xfId="35" applyNumberFormat="1" applyFont="1" applyBorder="1" applyProtection="1">
      <alignment horizontal="center" vertical="center"/>
    </xf>
    <xf numFmtId="4" fontId="14" fillId="0" borderId="1" xfId="1" applyNumberFormat="1" applyFont="1" applyProtection="1"/>
    <xf numFmtId="4" fontId="14" fillId="0" borderId="1" xfId="4" applyNumberFormat="1" applyFont="1" applyProtection="1">
      <alignment horizontal="right"/>
    </xf>
    <xf numFmtId="4" fontId="15" fillId="0" borderId="2" xfId="28" applyNumberFormat="1" applyFont="1" applyProtection="1">
      <alignment horizontal="center"/>
    </xf>
    <xf numFmtId="4" fontId="14" fillId="0" borderId="37" xfId="32" applyNumberFormat="1" applyFont="1" applyBorder="1" applyProtection="1"/>
    <xf numFmtId="4" fontId="14" fillId="0" borderId="34" xfId="32" applyNumberFormat="1" applyFont="1" applyBorder="1" applyProtection="1"/>
    <xf numFmtId="4" fontId="14" fillId="0" borderId="1" xfId="14" applyNumberFormat="1" applyFont="1" applyProtection="1"/>
    <xf numFmtId="4" fontId="17" fillId="0" borderId="0" xfId="0" applyNumberFormat="1" applyFont="1" applyProtection="1">
      <protection locked="0"/>
    </xf>
    <xf numFmtId="4" fontId="15" fillId="0" borderId="34" xfId="32" applyNumberFormat="1" applyFont="1" applyBorder="1" applyProtection="1"/>
    <xf numFmtId="4" fontId="0" fillId="0" borderId="0" xfId="0" applyNumberFormat="1" applyProtection="1">
      <protection locked="0"/>
    </xf>
    <xf numFmtId="0" fontId="3" fillId="0" borderId="1" xfId="16" applyNumberFormat="1" applyBorder="1" applyProtection="1">
      <alignment horizontal="left"/>
    </xf>
    <xf numFmtId="0" fontId="3" fillId="0" borderId="1" xfId="108" applyNumberFormat="1" applyBorder="1" applyProtection="1">
      <alignment horizontal="center" wrapText="1"/>
    </xf>
    <xf numFmtId="0" fontId="6" fillId="0" borderId="1" xfId="14" applyNumberFormat="1" applyBorder="1" applyProtection="1"/>
    <xf numFmtId="0" fontId="9" fillId="0" borderId="1" xfId="110" applyNumberFormat="1" applyBorder="1" applyProtection="1">
      <alignment horizontal="center"/>
    </xf>
    <xf numFmtId="0" fontId="9" fillId="0" borderId="1" xfId="111" applyNumberFormat="1" applyBorder="1" applyProtection="1">
      <alignment horizontal="center"/>
    </xf>
    <xf numFmtId="0" fontId="1" fillId="0" borderId="1" xfId="105" applyNumberFormat="1" applyBorder="1" applyProtection="1">
      <alignment horizontal="left"/>
    </xf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4" applyNumberFormat="1" applyBorder="1" applyProtection="1">
      <alignment horizontal="left"/>
    </xf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73" applyNumberFormat="1" applyBorder="1" applyProtection="1">
      <alignment wrapText="1"/>
    </xf>
    <xf numFmtId="0" fontId="3" fillId="0" borderId="1" xfId="109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1" fillId="0" borderId="1" xfId="1" applyNumberFormat="1" applyBorder="1" applyProtection="1"/>
    <xf numFmtId="0" fontId="1" fillId="0" borderId="1" xfId="119" applyNumberFormat="1" applyBorder="1" applyProtection="1"/>
    <xf numFmtId="0" fontId="1" fillId="0" borderId="1" xfId="121" applyNumberFormat="1" applyBorder="1" applyProtection="1"/>
    <xf numFmtId="0" fontId="0" fillId="0" borderId="1" xfId="0" applyBorder="1" applyProtection="1">
      <protection locked="0"/>
    </xf>
    <xf numFmtId="4" fontId="3" fillId="0" borderId="27" xfId="92" applyNumberFormat="1" applyAlignment="1" applyProtection="1">
      <alignment horizontal="right" shrinkToFit="1"/>
    </xf>
    <xf numFmtId="49" fontId="3" fillId="0" borderId="27" xfId="98" applyNumberFormat="1" applyAlignment="1" applyProtection="1">
      <alignment horizontal="right" shrinkToFit="1"/>
    </xf>
    <xf numFmtId="4" fontId="3" fillId="0" borderId="27" xfId="98" applyNumberFormat="1" applyAlignment="1" applyProtection="1">
      <alignment horizontal="right" shrinkToFit="1"/>
    </xf>
    <xf numFmtId="2" fontId="3" fillId="0" borderId="27" xfId="98" applyNumberFormat="1" applyAlignment="1" applyProtection="1">
      <alignment horizontal="right" shrinkToFit="1"/>
    </xf>
    <xf numFmtId="4" fontId="6" fillId="0" borderId="1" xfId="14" applyNumberFormat="1" applyProtection="1"/>
    <xf numFmtId="4" fontId="16" fillId="4" borderId="35" xfId="0" applyNumberFormat="1" applyFont="1" applyFill="1" applyBorder="1" applyAlignment="1">
      <alignment horizontal="center" vertical="center" wrapText="1"/>
    </xf>
    <xf numFmtId="4" fontId="16" fillId="4" borderId="36" xfId="0" applyNumberFormat="1" applyFont="1" applyFill="1" applyBorder="1" applyAlignment="1">
      <alignment horizontal="center" vertical="center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>
      <alignment horizontal="center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49" fontId="13" fillId="4" borderId="34" xfId="0" applyNumberFormat="1" applyFont="1" applyFill="1" applyBorder="1" applyAlignment="1">
      <alignment horizontal="center" vertic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1" fillId="0" borderId="1" xfId="120" applyNumberFormat="1" applyBorder="1" applyProtection="1">
      <alignment horizontal="left" wrapText="1"/>
    </xf>
    <xf numFmtId="0" fontId="1" fillId="0" borderId="1" xfId="120" applyBorder="1">
      <alignment horizontal="left" wrapTex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4"/>
  <sheetViews>
    <sheetView zoomScaleNormal="100" zoomScaleSheetLayoutView="100" workbookViewId="0">
      <selection activeCell="A16" sqref="A16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20.5703125" style="78" customWidth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72"/>
    </row>
    <row r="2" spans="1:7" ht="27" customHeight="1" x14ac:dyDescent="0.25">
      <c r="A2" s="109" t="s">
        <v>237</v>
      </c>
      <c r="B2" s="110"/>
      <c r="C2" s="110"/>
      <c r="D2" s="110"/>
      <c r="E2" s="110"/>
      <c r="F2" s="66"/>
      <c r="G2" s="73"/>
    </row>
    <row r="3" spans="1:7" ht="39.75" customHeight="1" x14ac:dyDescent="0.25">
      <c r="A3" s="111" t="s">
        <v>235</v>
      </c>
      <c r="B3" s="112"/>
      <c r="C3" s="112"/>
      <c r="D3" s="112"/>
      <c r="E3" s="112"/>
      <c r="F3" s="112"/>
      <c r="G3" s="74"/>
    </row>
    <row r="4" spans="1:7" ht="24.75" customHeight="1" x14ac:dyDescent="0.25">
      <c r="A4" s="113" t="s">
        <v>231</v>
      </c>
      <c r="B4" s="113" t="s">
        <v>2</v>
      </c>
      <c r="C4" s="113" t="s">
        <v>3</v>
      </c>
      <c r="D4" s="113" t="s">
        <v>4</v>
      </c>
      <c r="E4" s="113" t="s">
        <v>232</v>
      </c>
      <c r="F4" s="113" t="s">
        <v>236</v>
      </c>
      <c r="G4" s="107" t="s">
        <v>234</v>
      </c>
    </row>
    <row r="5" spans="1:7" ht="12" customHeight="1" x14ac:dyDescent="0.25">
      <c r="A5" s="113"/>
      <c r="B5" s="113"/>
      <c r="C5" s="113"/>
      <c r="D5" s="113"/>
      <c r="E5" s="113"/>
      <c r="F5" s="113"/>
      <c r="G5" s="108"/>
    </row>
    <row r="6" spans="1:7" ht="14.25" customHeight="1" x14ac:dyDescent="0.25">
      <c r="A6" s="113"/>
      <c r="B6" s="113"/>
      <c r="C6" s="113"/>
      <c r="D6" s="113"/>
      <c r="E6" s="113"/>
      <c r="F6" s="113"/>
      <c r="G6" s="108"/>
    </row>
    <row r="7" spans="1:7" ht="14.25" customHeight="1" thickBot="1" x14ac:dyDescent="0.3">
      <c r="A7" s="67">
        <v>1</v>
      </c>
      <c r="B7" s="68">
        <v>2</v>
      </c>
      <c r="C7" s="68">
        <v>3</v>
      </c>
      <c r="D7" s="69" t="s">
        <v>5</v>
      </c>
      <c r="E7" s="69" t="s">
        <v>6</v>
      </c>
      <c r="F7" s="70" t="s">
        <v>7</v>
      </c>
      <c r="G7" s="71" t="s">
        <v>233</v>
      </c>
    </row>
    <row r="8" spans="1:7" ht="17.25" customHeight="1" x14ac:dyDescent="0.25">
      <c r="A8" s="8" t="s">
        <v>8</v>
      </c>
      <c r="B8" s="9" t="s">
        <v>0</v>
      </c>
      <c r="C8" s="10" t="s">
        <v>9</v>
      </c>
      <c r="D8" s="11">
        <v>195130469.44999999</v>
      </c>
      <c r="E8" s="60">
        <v>185759881.86000001</v>
      </c>
      <c r="F8" s="65">
        <f>E8/D8*100</f>
        <v>95.197783505358146</v>
      </c>
      <c r="G8" s="75">
        <f>G10+G83</f>
        <v>218433669.44999999</v>
      </c>
    </row>
    <row r="9" spans="1:7" ht="15" customHeight="1" x14ac:dyDescent="0.25">
      <c r="A9" s="12" t="s">
        <v>10</v>
      </c>
      <c r="B9" s="13"/>
      <c r="C9" s="14"/>
      <c r="D9" s="15"/>
      <c r="E9" s="61"/>
      <c r="F9" s="63"/>
      <c r="G9" s="76"/>
    </row>
    <row r="10" spans="1:7" x14ac:dyDescent="0.25">
      <c r="A10" s="16" t="s">
        <v>11</v>
      </c>
      <c r="B10" s="17" t="s">
        <v>0</v>
      </c>
      <c r="C10" s="18" t="s">
        <v>12</v>
      </c>
      <c r="D10" s="19">
        <v>110893600</v>
      </c>
      <c r="E10" s="62">
        <v>122018761.03</v>
      </c>
      <c r="F10" s="63">
        <f t="shared" ref="F10:F72" si="0">E10/D10*100</f>
        <v>110.03228412640584</v>
      </c>
      <c r="G10" s="76">
        <f>G11+G19+G29+G37+G45+G62+G67+G76</f>
        <v>134196800</v>
      </c>
    </row>
    <row r="11" spans="1:7" x14ac:dyDescent="0.25">
      <c r="A11" s="16" t="s">
        <v>14</v>
      </c>
      <c r="B11" s="17" t="s">
        <v>0</v>
      </c>
      <c r="C11" s="18" t="s">
        <v>15</v>
      </c>
      <c r="D11" s="19">
        <v>54480000</v>
      </c>
      <c r="E11" s="62">
        <v>67164787.260000005</v>
      </c>
      <c r="F11" s="63">
        <f t="shared" si="0"/>
        <v>123.28338337004405</v>
      </c>
      <c r="G11" s="79">
        <f>G12</f>
        <v>70000000</v>
      </c>
    </row>
    <row r="12" spans="1:7" x14ac:dyDescent="0.25">
      <c r="A12" s="16" t="s">
        <v>16</v>
      </c>
      <c r="B12" s="17" t="s">
        <v>0</v>
      </c>
      <c r="C12" s="18" t="s">
        <v>17</v>
      </c>
      <c r="D12" s="19">
        <v>54480000</v>
      </c>
      <c r="E12" s="62">
        <v>67164787.260000005</v>
      </c>
      <c r="F12" s="63">
        <f t="shared" si="0"/>
        <v>123.28338337004405</v>
      </c>
      <c r="G12" s="76">
        <f>G13+G14+G15+G16+G17+G18</f>
        <v>70000000</v>
      </c>
    </row>
    <row r="13" spans="1:7" ht="79.5" x14ac:dyDescent="0.25">
      <c r="A13" s="16" t="s">
        <v>18</v>
      </c>
      <c r="B13" s="17" t="s">
        <v>0</v>
      </c>
      <c r="C13" s="18" t="s">
        <v>19</v>
      </c>
      <c r="D13" s="19">
        <v>52690000</v>
      </c>
      <c r="E13" s="62">
        <v>65031509.899999999</v>
      </c>
      <c r="F13" s="63">
        <f t="shared" si="0"/>
        <v>123.42286942493831</v>
      </c>
      <c r="G13" s="76">
        <v>67660000</v>
      </c>
    </row>
    <row r="14" spans="1:7" ht="90.75" x14ac:dyDescent="0.25">
      <c r="A14" s="16" t="s">
        <v>20</v>
      </c>
      <c r="B14" s="17" t="s">
        <v>0</v>
      </c>
      <c r="C14" s="18" t="s">
        <v>21</v>
      </c>
      <c r="D14" s="19">
        <v>214600</v>
      </c>
      <c r="E14" s="62">
        <v>166590.07999999999</v>
      </c>
      <c r="F14" s="63">
        <f t="shared" si="0"/>
        <v>77.628182665424035</v>
      </c>
      <c r="G14" s="76">
        <v>200000</v>
      </c>
    </row>
    <row r="15" spans="1:7" ht="34.5" x14ac:dyDescent="0.25">
      <c r="A15" s="16" t="s">
        <v>22</v>
      </c>
      <c r="B15" s="17" t="s">
        <v>0</v>
      </c>
      <c r="C15" s="18" t="s">
        <v>23</v>
      </c>
      <c r="D15" s="19" t="s">
        <v>13</v>
      </c>
      <c r="E15" s="62">
        <v>414806.75</v>
      </c>
      <c r="F15" s="63"/>
      <c r="G15" s="76">
        <v>500000</v>
      </c>
    </row>
    <row r="16" spans="1:7" ht="102" x14ac:dyDescent="0.25">
      <c r="A16" s="16" t="s">
        <v>24</v>
      </c>
      <c r="B16" s="17" t="s">
        <v>0</v>
      </c>
      <c r="C16" s="18" t="s">
        <v>25</v>
      </c>
      <c r="D16" s="19">
        <v>1575400</v>
      </c>
      <c r="E16" s="62">
        <v>616483.52</v>
      </c>
      <c r="F16" s="63">
        <f t="shared" si="0"/>
        <v>39.131872540307221</v>
      </c>
      <c r="G16" s="76">
        <v>700000</v>
      </c>
    </row>
    <row r="17" spans="1:7" ht="45.75" x14ac:dyDescent="0.25">
      <c r="A17" s="16" t="s">
        <v>26</v>
      </c>
      <c r="B17" s="17" t="s">
        <v>0</v>
      </c>
      <c r="C17" s="18" t="s">
        <v>27</v>
      </c>
      <c r="D17" s="19" t="s">
        <v>13</v>
      </c>
      <c r="E17" s="62">
        <v>396576.1</v>
      </c>
      <c r="F17" s="63"/>
      <c r="G17" s="76">
        <v>400000</v>
      </c>
    </row>
    <row r="18" spans="1:7" ht="45.75" x14ac:dyDescent="0.25">
      <c r="A18" s="16" t="s">
        <v>28</v>
      </c>
      <c r="B18" s="17" t="s">
        <v>0</v>
      </c>
      <c r="C18" s="18" t="s">
        <v>29</v>
      </c>
      <c r="D18" s="19" t="s">
        <v>13</v>
      </c>
      <c r="E18" s="62">
        <v>538820.91</v>
      </c>
      <c r="F18" s="63"/>
      <c r="G18" s="76">
        <v>540000</v>
      </c>
    </row>
    <row r="19" spans="1:7" ht="23.25" x14ac:dyDescent="0.25">
      <c r="A19" s="16" t="s">
        <v>30</v>
      </c>
      <c r="B19" s="17" t="s">
        <v>0</v>
      </c>
      <c r="C19" s="18" t="s">
        <v>31</v>
      </c>
      <c r="D19" s="19">
        <v>2206000</v>
      </c>
      <c r="E19" s="62">
        <v>3764783.96</v>
      </c>
      <c r="F19" s="63">
        <f t="shared" si="0"/>
        <v>170.66110426110609</v>
      </c>
      <c r="G19" s="79">
        <f>G20</f>
        <v>4100000</v>
      </c>
    </row>
    <row r="20" spans="1:7" ht="23.25" x14ac:dyDescent="0.25">
      <c r="A20" s="16" t="s">
        <v>32</v>
      </c>
      <c r="B20" s="17" t="s">
        <v>0</v>
      </c>
      <c r="C20" s="18" t="s">
        <v>33</v>
      </c>
      <c r="D20" s="19">
        <v>2206000</v>
      </c>
      <c r="E20" s="62">
        <v>3764783.96</v>
      </c>
      <c r="F20" s="63">
        <f t="shared" si="0"/>
        <v>170.66110426110609</v>
      </c>
      <c r="G20" s="76">
        <f>G21+G23+G25</f>
        <v>4100000</v>
      </c>
    </row>
    <row r="21" spans="1:7" ht="57" x14ac:dyDescent="0.25">
      <c r="A21" s="16" t="s">
        <v>34</v>
      </c>
      <c r="B21" s="17" t="s">
        <v>0</v>
      </c>
      <c r="C21" s="18" t="s">
        <v>35</v>
      </c>
      <c r="D21" s="19">
        <v>1012900</v>
      </c>
      <c r="E21" s="62">
        <v>1935764.94</v>
      </c>
      <c r="F21" s="63">
        <f t="shared" si="0"/>
        <v>191.1111600355415</v>
      </c>
      <c r="G21" s="76">
        <f>G22</f>
        <v>2040000</v>
      </c>
    </row>
    <row r="22" spans="1:7" ht="90.75" x14ac:dyDescent="0.25">
      <c r="A22" s="16" t="s">
        <v>36</v>
      </c>
      <c r="B22" s="17" t="s">
        <v>0</v>
      </c>
      <c r="C22" s="18" t="s">
        <v>37</v>
      </c>
      <c r="D22" s="19">
        <v>1012900</v>
      </c>
      <c r="E22" s="62">
        <v>1935764.94</v>
      </c>
      <c r="F22" s="63">
        <f t="shared" si="0"/>
        <v>191.1111600355415</v>
      </c>
      <c r="G22" s="76">
        <v>2040000</v>
      </c>
    </row>
    <row r="23" spans="1:7" ht="68.25" x14ac:dyDescent="0.25">
      <c r="A23" s="16" t="s">
        <v>38</v>
      </c>
      <c r="B23" s="17" t="s">
        <v>0</v>
      </c>
      <c r="C23" s="18" t="s">
        <v>39</v>
      </c>
      <c r="D23" s="19">
        <v>5700</v>
      </c>
      <c r="E23" s="62">
        <v>10250.780000000001</v>
      </c>
      <c r="F23" s="63">
        <f t="shared" si="0"/>
        <v>179.83824561403509</v>
      </c>
      <c r="G23" s="76">
        <f>G24</f>
        <v>11000</v>
      </c>
    </row>
    <row r="24" spans="1:7" ht="102" x14ac:dyDescent="0.25">
      <c r="A24" s="16" t="s">
        <v>40</v>
      </c>
      <c r="B24" s="17" t="s">
        <v>0</v>
      </c>
      <c r="C24" s="18" t="s">
        <v>41</v>
      </c>
      <c r="D24" s="19">
        <v>5700</v>
      </c>
      <c r="E24" s="62">
        <v>10250.780000000001</v>
      </c>
      <c r="F24" s="63">
        <f t="shared" si="0"/>
        <v>179.83824561403509</v>
      </c>
      <c r="G24" s="76">
        <v>11000</v>
      </c>
    </row>
    <row r="25" spans="1:7" ht="57" x14ac:dyDescent="0.25">
      <c r="A25" s="16" t="s">
        <v>42</v>
      </c>
      <c r="B25" s="17" t="s">
        <v>0</v>
      </c>
      <c r="C25" s="18" t="s">
        <v>43</v>
      </c>
      <c r="D25" s="19">
        <v>1187400</v>
      </c>
      <c r="E25" s="62">
        <v>2035984.1</v>
      </c>
      <c r="F25" s="63">
        <f t="shared" si="0"/>
        <v>171.46573185110324</v>
      </c>
      <c r="G25" s="76">
        <f>G26</f>
        <v>2049000</v>
      </c>
    </row>
    <row r="26" spans="1:7" ht="90.75" x14ac:dyDescent="0.25">
      <c r="A26" s="16" t="s">
        <v>44</v>
      </c>
      <c r="B26" s="17" t="s">
        <v>0</v>
      </c>
      <c r="C26" s="18" t="s">
        <v>45</v>
      </c>
      <c r="D26" s="19">
        <v>1187400</v>
      </c>
      <c r="E26" s="62">
        <v>2035984.1</v>
      </c>
      <c r="F26" s="63">
        <f t="shared" si="0"/>
        <v>171.46573185110324</v>
      </c>
      <c r="G26" s="76">
        <v>2049000</v>
      </c>
    </row>
    <row r="27" spans="1:7" ht="57" x14ac:dyDescent="0.25">
      <c r="A27" s="16" t="s">
        <v>46</v>
      </c>
      <c r="B27" s="17" t="s">
        <v>0</v>
      </c>
      <c r="C27" s="18" t="s">
        <v>47</v>
      </c>
      <c r="D27" s="19" t="s">
        <v>13</v>
      </c>
      <c r="E27" s="62">
        <v>-217215.86</v>
      </c>
      <c r="F27" s="63"/>
      <c r="G27" s="76"/>
    </row>
    <row r="28" spans="1:7" ht="90.75" x14ac:dyDescent="0.25">
      <c r="A28" s="16" t="s">
        <v>48</v>
      </c>
      <c r="B28" s="17" t="s">
        <v>0</v>
      </c>
      <c r="C28" s="18" t="s">
        <v>49</v>
      </c>
      <c r="D28" s="19" t="s">
        <v>13</v>
      </c>
      <c r="E28" s="62">
        <v>-217215.86</v>
      </c>
      <c r="F28" s="63"/>
      <c r="G28" s="76"/>
    </row>
    <row r="29" spans="1:7" x14ac:dyDescent="0.25">
      <c r="A29" s="16" t="s">
        <v>50</v>
      </c>
      <c r="B29" s="17" t="s">
        <v>0</v>
      </c>
      <c r="C29" s="18" t="s">
        <v>51</v>
      </c>
      <c r="D29" s="19">
        <v>15039000</v>
      </c>
      <c r="E29" s="62">
        <v>16079229.84</v>
      </c>
      <c r="F29" s="63">
        <f t="shared" si="0"/>
        <v>106.91688170756035</v>
      </c>
      <c r="G29" s="79">
        <f>G30</f>
        <v>16080000</v>
      </c>
    </row>
    <row r="30" spans="1:7" ht="23.25" x14ac:dyDescent="0.25">
      <c r="A30" s="16" t="s">
        <v>52</v>
      </c>
      <c r="B30" s="17" t="s">
        <v>0</v>
      </c>
      <c r="C30" s="18" t="s">
        <v>53</v>
      </c>
      <c r="D30" s="19">
        <v>14994000</v>
      </c>
      <c r="E30" s="62">
        <v>16079229.84</v>
      </c>
      <c r="F30" s="63">
        <f t="shared" si="0"/>
        <v>107.2377607042817</v>
      </c>
      <c r="G30" s="76">
        <f>G31+G33</f>
        <v>16080000</v>
      </c>
    </row>
    <row r="31" spans="1:7" ht="23.25" x14ac:dyDescent="0.25">
      <c r="A31" s="16" t="s">
        <v>54</v>
      </c>
      <c r="B31" s="17" t="s">
        <v>0</v>
      </c>
      <c r="C31" s="18" t="s">
        <v>55</v>
      </c>
      <c r="D31" s="19">
        <v>9994000</v>
      </c>
      <c r="E31" s="62">
        <v>12837253.359999999</v>
      </c>
      <c r="F31" s="63">
        <f t="shared" si="0"/>
        <v>128.4496033620172</v>
      </c>
      <c r="G31" s="76">
        <f>G32</f>
        <v>12840000</v>
      </c>
    </row>
    <row r="32" spans="1:7" ht="23.25" x14ac:dyDescent="0.25">
      <c r="A32" s="16" t="s">
        <v>54</v>
      </c>
      <c r="B32" s="17" t="s">
        <v>0</v>
      </c>
      <c r="C32" s="18" t="s">
        <v>56</v>
      </c>
      <c r="D32" s="19">
        <v>9994000</v>
      </c>
      <c r="E32" s="62">
        <v>12837253.359999999</v>
      </c>
      <c r="F32" s="63">
        <f t="shared" si="0"/>
        <v>128.4496033620172</v>
      </c>
      <c r="G32" s="76">
        <v>12840000</v>
      </c>
    </row>
    <row r="33" spans="1:7" ht="34.5" x14ac:dyDescent="0.25">
      <c r="A33" s="16" t="s">
        <v>57</v>
      </c>
      <c r="B33" s="17" t="s">
        <v>0</v>
      </c>
      <c r="C33" s="18" t="s">
        <v>58</v>
      </c>
      <c r="D33" s="19">
        <v>5000000</v>
      </c>
      <c r="E33" s="62">
        <v>3241976.48</v>
      </c>
      <c r="F33" s="63">
        <f t="shared" si="0"/>
        <v>64.839529600000006</v>
      </c>
      <c r="G33" s="76">
        <f>G34</f>
        <v>3240000</v>
      </c>
    </row>
    <row r="34" spans="1:7" ht="45.75" x14ac:dyDescent="0.25">
      <c r="A34" s="16" t="s">
        <v>59</v>
      </c>
      <c r="B34" s="17" t="s">
        <v>0</v>
      </c>
      <c r="C34" s="18" t="s">
        <v>60</v>
      </c>
      <c r="D34" s="19">
        <v>5000000</v>
      </c>
      <c r="E34" s="62">
        <v>3241976.48</v>
      </c>
      <c r="F34" s="63">
        <f t="shared" si="0"/>
        <v>64.839529600000006</v>
      </c>
      <c r="G34" s="76">
        <v>3240000</v>
      </c>
    </row>
    <row r="35" spans="1:7" x14ac:dyDescent="0.25">
      <c r="A35" s="16" t="s">
        <v>61</v>
      </c>
      <c r="B35" s="17" t="s">
        <v>0</v>
      </c>
      <c r="C35" s="18" t="s">
        <v>62</v>
      </c>
      <c r="D35" s="19">
        <v>45000</v>
      </c>
      <c r="E35" s="62" t="s">
        <v>13</v>
      </c>
      <c r="F35" s="63"/>
      <c r="G35" s="76"/>
    </row>
    <row r="36" spans="1:7" x14ac:dyDescent="0.25">
      <c r="A36" s="16" t="s">
        <v>61</v>
      </c>
      <c r="B36" s="17" t="s">
        <v>0</v>
      </c>
      <c r="C36" s="18" t="s">
        <v>63</v>
      </c>
      <c r="D36" s="19">
        <v>45000</v>
      </c>
      <c r="E36" s="62" t="s">
        <v>13</v>
      </c>
      <c r="F36" s="63"/>
      <c r="G36" s="76"/>
    </row>
    <row r="37" spans="1:7" x14ac:dyDescent="0.25">
      <c r="A37" s="16" t="s">
        <v>64</v>
      </c>
      <c r="B37" s="17" t="s">
        <v>0</v>
      </c>
      <c r="C37" s="18" t="s">
        <v>65</v>
      </c>
      <c r="D37" s="19">
        <v>19891000</v>
      </c>
      <c r="E37" s="62">
        <v>11453896.449999999</v>
      </c>
      <c r="F37" s="63">
        <f t="shared" si="0"/>
        <v>57.583311296566286</v>
      </c>
      <c r="G37" s="79">
        <f>G38+G40</f>
        <v>19891000</v>
      </c>
    </row>
    <row r="38" spans="1:7" x14ac:dyDescent="0.25">
      <c r="A38" s="16" t="s">
        <v>66</v>
      </c>
      <c r="B38" s="17" t="s">
        <v>0</v>
      </c>
      <c r="C38" s="18" t="s">
        <v>67</v>
      </c>
      <c r="D38" s="19">
        <v>4780000</v>
      </c>
      <c r="E38" s="62">
        <v>2278315.66</v>
      </c>
      <c r="F38" s="63">
        <f t="shared" si="0"/>
        <v>47.663507531380759</v>
      </c>
      <c r="G38" s="76">
        <f>G39</f>
        <v>4780000</v>
      </c>
    </row>
    <row r="39" spans="1:7" ht="34.5" x14ac:dyDescent="0.25">
      <c r="A39" s="16" t="s">
        <v>68</v>
      </c>
      <c r="B39" s="17" t="s">
        <v>0</v>
      </c>
      <c r="C39" s="18" t="s">
        <v>69</v>
      </c>
      <c r="D39" s="19">
        <v>4780000</v>
      </c>
      <c r="E39" s="62">
        <v>2278315.66</v>
      </c>
      <c r="F39" s="63">
        <f t="shared" si="0"/>
        <v>47.663507531380759</v>
      </c>
      <c r="G39" s="76">
        <v>4780000</v>
      </c>
    </row>
    <row r="40" spans="1:7" x14ac:dyDescent="0.25">
      <c r="A40" s="16" t="s">
        <v>70</v>
      </c>
      <c r="B40" s="17" t="s">
        <v>0</v>
      </c>
      <c r="C40" s="18" t="s">
        <v>71</v>
      </c>
      <c r="D40" s="19">
        <v>15111000</v>
      </c>
      <c r="E40" s="62">
        <v>9175580.7899999991</v>
      </c>
      <c r="F40" s="63">
        <f t="shared" si="0"/>
        <v>60.721201707365488</v>
      </c>
      <c r="G40" s="76">
        <f>G41+G43</f>
        <v>15111000</v>
      </c>
    </row>
    <row r="41" spans="1:7" x14ac:dyDescent="0.25">
      <c r="A41" s="16" t="s">
        <v>72</v>
      </c>
      <c r="B41" s="17" t="s">
        <v>0</v>
      </c>
      <c r="C41" s="18" t="s">
        <v>73</v>
      </c>
      <c r="D41" s="19">
        <v>12002900</v>
      </c>
      <c r="E41" s="62">
        <v>7729151.3899999997</v>
      </c>
      <c r="F41" s="63">
        <f t="shared" si="0"/>
        <v>64.394033025352201</v>
      </c>
      <c r="G41" s="76">
        <f>G42</f>
        <v>12002900</v>
      </c>
    </row>
    <row r="42" spans="1:7" ht="23.25" x14ac:dyDescent="0.25">
      <c r="A42" s="16" t="s">
        <v>74</v>
      </c>
      <c r="B42" s="17" t="s">
        <v>0</v>
      </c>
      <c r="C42" s="18" t="s">
        <v>75</v>
      </c>
      <c r="D42" s="19">
        <v>12002900</v>
      </c>
      <c r="E42" s="62">
        <v>7729151.3899999997</v>
      </c>
      <c r="F42" s="63">
        <f t="shared" si="0"/>
        <v>64.394033025352201</v>
      </c>
      <c r="G42" s="76">
        <v>12002900</v>
      </c>
    </row>
    <row r="43" spans="1:7" x14ac:dyDescent="0.25">
      <c r="A43" s="16" t="s">
        <v>76</v>
      </c>
      <c r="B43" s="17" t="s">
        <v>0</v>
      </c>
      <c r="C43" s="18" t="s">
        <v>77</v>
      </c>
      <c r="D43" s="19">
        <v>3108100</v>
      </c>
      <c r="E43" s="62">
        <v>1446429.4</v>
      </c>
      <c r="F43" s="63">
        <f t="shared" si="0"/>
        <v>46.537415141082974</v>
      </c>
      <c r="G43" s="76">
        <f>G44</f>
        <v>3108100</v>
      </c>
    </row>
    <row r="44" spans="1:7" ht="23.25" x14ac:dyDescent="0.25">
      <c r="A44" s="16" t="s">
        <v>78</v>
      </c>
      <c r="B44" s="17" t="s">
        <v>0</v>
      </c>
      <c r="C44" s="18" t="s">
        <v>79</v>
      </c>
      <c r="D44" s="19">
        <v>3108100</v>
      </c>
      <c r="E44" s="62">
        <v>1446429.4</v>
      </c>
      <c r="F44" s="63">
        <f t="shared" si="0"/>
        <v>46.537415141082974</v>
      </c>
      <c r="G44" s="76">
        <v>3108100</v>
      </c>
    </row>
    <row r="45" spans="1:7" ht="34.5" x14ac:dyDescent="0.25">
      <c r="A45" s="16" t="s">
        <v>80</v>
      </c>
      <c r="B45" s="17" t="s">
        <v>0</v>
      </c>
      <c r="C45" s="18" t="s">
        <v>81</v>
      </c>
      <c r="D45" s="19">
        <v>10005000</v>
      </c>
      <c r="E45" s="62">
        <v>9861832.9299999997</v>
      </c>
      <c r="F45" s="63">
        <f t="shared" si="0"/>
        <v>98.569044777611197</v>
      </c>
      <c r="G45" s="79">
        <f>G46+G58</f>
        <v>10430000</v>
      </c>
    </row>
    <row r="46" spans="1:7" ht="68.25" x14ac:dyDescent="0.25">
      <c r="A46" s="16" t="s">
        <v>82</v>
      </c>
      <c r="B46" s="17" t="s">
        <v>0</v>
      </c>
      <c r="C46" s="18" t="s">
        <v>83</v>
      </c>
      <c r="D46" s="19">
        <v>8755000</v>
      </c>
      <c r="E46" s="62">
        <v>8670183.1600000001</v>
      </c>
      <c r="F46" s="63">
        <f t="shared" si="0"/>
        <v>99.031218275271272</v>
      </c>
      <c r="G46" s="76">
        <f>G47+G49+G51</f>
        <v>9180000</v>
      </c>
    </row>
    <row r="47" spans="1:7" ht="57" x14ac:dyDescent="0.25">
      <c r="A47" s="16" t="s">
        <v>84</v>
      </c>
      <c r="B47" s="17" t="s">
        <v>0</v>
      </c>
      <c r="C47" s="18" t="s">
        <v>85</v>
      </c>
      <c r="D47" s="19">
        <v>5854000</v>
      </c>
      <c r="E47" s="62">
        <v>6106914.9699999997</v>
      </c>
      <c r="F47" s="63">
        <f t="shared" si="0"/>
        <v>104.32037871540827</v>
      </c>
      <c r="G47" s="76">
        <f>G48</f>
        <v>6180000</v>
      </c>
    </row>
    <row r="48" spans="1:7" ht="68.25" x14ac:dyDescent="0.25">
      <c r="A48" s="16" t="s">
        <v>86</v>
      </c>
      <c r="B48" s="17" t="s">
        <v>0</v>
      </c>
      <c r="C48" s="18" t="s">
        <v>87</v>
      </c>
      <c r="D48" s="19">
        <v>5854000</v>
      </c>
      <c r="E48" s="62">
        <v>6106914.9699999997</v>
      </c>
      <c r="F48" s="63">
        <f t="shared" si="0"/>
        <v>104.32037871540827</v>
      </c>
      <c r="G48" s="76">
        <v>6180000</v>
      </c>
    </row>
    <row r="49" spans="1:7" ht="57" x14ac:dyDescent="0.25">
      <c r="A49" s="16" t="s">
        <v>88</v>
      </c>
      <c r="B49" s="17" t="s">
        <v>0</v>
      </c>
      <c r="C49" s="18" t="s">
        <v>89</v>
      </c>
      <c r="D49" s="19">
        <v>701000</v>
      </c>
      <c r="E49" s="62">
        <v>849372.99</v>
      </c>
      <c r="F49" s="63">
        <f t="shared" si="0"/>
        <v>121.16590442225392</v>
      </c>
      <c r="G49" s="76">
        <f>G50</f>
        <v>850000</v>
      </c>
    </row>
    <row r="50" spans="1:7" ht="57" x14ac:dyDescent="0.25">
      <c r="A50" s="16" t="s">
        <v>90</v>
      </c>
      <c r="B50" s="17" t="s">
        <v>0</v>
      </c>
      <c r="C50" s="18" t="s">
        <v>91</v>
      </c>
      <c r="D50" s="19">
        <v>701000</v>
      </c>
      <c r="E50" s="62">
        <v>849372.99</v>
      </c>
      <c r="F50" s="63">
        <f t="shared" si="0"/>
        <v>121.16590442225392</v>
      </c>
      <c r="G50" s="76">
        <v>850000</v>
      </c>
    </row>
    <row r="51" spans="1:7" ht="34.5" x14ac:dyDescent="0.25">
      <c r="A51" s="16" t="s">
        <v>92</v>
      </c>
      <c r="B51" s="17" t="s">
        <v>0</v>
      </c>
      <c r="C51" s="18" t="s">
        <v>93</v>
      </c>
      <c r="D51" s="19">
        <v>2200000</v>
      </c>
      <c r="E51" s="62">
        <v>1713895.2</v>
      </c>
      <c r="F51" s="63">
        <f t="shared" si="0"/>
        <v>77.904327272727272</v>
      </c>
      <c r="G51" s="76">
        <f>G52</f>
        <v>2150000</v>
      </c>
    </row>
    <row r="52" spans="1:7" ht="34.5" x14ac:dyDescent="0.25">
      <c r="A52" s="16" t="s">
        <v>94</v>
      </c>
      <c r="B52" s="17" t="s">
        <v>0</v>
      </c>
      <c r="C52" s="18" t="s">
        <v>95</v>
      </c>
      <c r="D52" s="19">
        <v>2200000</v>
      </c>
      <c r="E52" s="62">
        <v>1713895.2</v>
      </c>
      <c r="F52" s="63">
        <f t="shared" si="0"/>
        <v>77.904327272727272</v>
      </c>
      <c r="G52" s="76">
        <v>2150000</v>
      </c>
    </row>
    <row r="53" spans="1:7" ht="34.5" x14ac:dyDescent="0.25">
      <c r="A53" s="16" t="s">
        <v>96</v>
      </c>
      <c r="B53" s="17" t="s">
        <v>0</v>
      </c>
      <c r="C53" s="18" t="s">
        <v>97</v>
      </c>
      <c r="D53" s="19" t="s">
        <v>13</v>
      </c>
      <c r="E53" s="62">
        <v>229.84</v>
      </c>
      <c r="F53" s="63"/>
      <c r="G53" s="76"/>
    </row>
    <row r="54" spans="1:7" ht="34.5" x14ac:dyDescent="0.25">
      <c r="A54" s="16" t="s">
        <v>98</v>
      </c>
      <c r="B54" s="17" t="s">
        <v>0</v>
      </c>
      <c r="C54" s="18" t="s">
        <v>99</v>
      </c>
      <c r="D54" s="19" t="s">
        <v>13</v>
      </c>
      <c r="E54" s="62">
        <v>12.63</v>
      </c>
      <c r="F54" s="63"/>
      <c r="G54" s="76"/>
    </row>
    <row r="55" spans="1:7" ht="90.75" x14ac:dyDescent="0.25">
      <c r="A55" s="16" t="s">
        <v>100</v>
      </c>
      <c r="B55" s="17" t="s">
        <v>0</v>
      </c>
      <c r="C55" s="18" t="s">
        <v>101</v>
      </c>
      <c r="D55" s="19" t="s">
        <v>13</v>
      </c>
      <c r="E55" s="62">
        <v>12.63</v>
      </c>
      <c r="F55" s="63"/>
      <c r="G55" s="76"/>
    </row>
    <row r="56" spans="1:7" ht="57" x14ac:dyDescent="0.25">
      <c r="A56" s="16" t="s">
        <v>102</v>
      </c>
      <c r="B56" s="17" t="s">
        <v>0</v>
      </c>
      <c r="C56" s="18" t="s">
        <v>103</v>
      </c>
      <c r="D56" s="19" t="s">
        <v>13</v>
      </c>
      <c r="E56" s="62">
        <v>217.21</v>
      </c>
      <c r="F56" s="63"/>
      <c r="G56" s="76"/>
    </row>
    <row r="57" spans="1:7" ht="113.25" x14ac:dyDescent="0.25">
      <c r="A57" s="16" t="s">
        <v>104</v>
      </c>
      <c r="B57" s="17" t="s">
        <v>0</v>
      </c>
      <c r="C57" s="18" t="s">
        <v>105</v>
      </c>
      <c r="D57" s="19" t="s">
        <v>13</v>
      </c>
      <c r="E57" s="62">
        <v>217.21</v>
      </c>
      <c r="F57" s="63"/>
      <c r="G57" s="76"/>
    </row>
    <row r="58" spans="1:7" ht="68.25" x14ac:dyDescent="0.25">
      <c r="A58" s="16" t="s">
        <v>106</v>
      </c>
      <c r="B58" s="17" t="s">
        <v>0</v>
      </c>
      <c r="C58" s="18" t="s">
        <v>107</v>
      </c>
      <c r="D58" s="19">
        <v>1250000</v>
      </c>
      <c r="E58" s="62">
        <v>1191419.93</v>
      </c>
      <c r="F58" s="63">
        <f t="shared" si="0"/>
        <v>95.313594399999985</v>
      </c>
      <c r="G58" s="76">
        <f>G59</f>
        <v>1250000</v>
      </c>
    </row>
    <row r="59" spans="1:7" ht="68.25" x14ac:dyDescent="0.25">
      <c r="A59" s="16" t="s">
        <v>108</v>
      </c>
      <c r="B59" s="17" t="s">
        <v>0</v>
      </c>
      <c r="C59" s="18" t="s">
        <v>109</v>
      </c>
      <c r="D59" s="19">
        <v>1250000</v>
      </c>
      <c r="E59" s="62">
        <v>1191419.93</v>
      </c>
      <c r="F59" s="63">
        <f t="shared" si="0"/>
        <v>95.313594399999985</v>
      </c>
      <c r="G59" s="76">
        <f>G60</f>
        <v>1250000</v>
      </c>
    </row>
    <row r="60" spans="1:7" ht="68.25" x14ac:dyDescent="0.25">
      <c r="A60" s="16" t="s">
        <v>110</v>
      </c>
      <c r="B60" s="17" t="s">
        <v>0</v>
      </c>
      <c r="C60" s="18" t="s">
        <v>111</v>
      </c>
      <c r="D60" s="19">
        <v>1250000</v>
      </c>
      <c r="E60" s="62">
        <v>1191419.93</v>
      </c>
      <c r="F60" s="63">
        <f t="shared" si="0"/>
        <v>95.313594399999985</v>
      </c>
      <c r="G60" s="76">
        <v>1250000</v>
      </c>
    </row>
    <row r="61" spans="1:7" ht="23.25" x14ac:dyDescent="0.25">
      <c r="A61" s="16" t="s">
        <v>112</v>
      </c>
      <c r="B61" s="17" t="s">
        <v>0</v>
      </c>
      <c r="C61" s="18" t="s">
        <v>113</v>
      </c>
      <c r="D61" s="19">
        <v>253600</v>
      </c>
      <c r="E61" s="62">
        <v>265823.05</v>
      </c>
      <c r="F61" s="63">
        <f t="shared" si="0"/>
        <v>104.81981466876971</v>
      </c>
      <c r="G61" s="76">
        <f>+G67+G76</f>
        <v>13430000</v>
      </c>
    </row>
    <row r="62" spans="1:7" x14ac:dyDescent="0.25">
      <c r="A62" s="16" t="s">
        <v>114</v>
      </c>
      <c r="B62" s="17" t="s">
        <v>0</v>
      </c>
      <c r="C62" s="18" t="s">
        <v>115</v>
      </c>
      <c r="D62" s="19">
        <v>253600</v>
      </c>
      <c r="E62" s="62">
        <v>265823.05</v>
      </c>
      <c r="F62" s="63">
        <f t="shared" si="0"/>
        <v>104.81981466876971</v>
      </c>
      <c r="G62" s="79">
        <f>G63+G65</f>
        <v>265800</v>
      </c>
    </row>
    <row r="63" spans="1:7" ht="23.25" x14ac:dyDescent="0.25">
      <c r="A63" s="16" t="s">
        <v>116</v>
      </c>
      <c r="B63" s="17" t="s">
        <v>0</v>
      </c>
      <c r="C63" s="18" t="s">
        <v>117</v>
      </c>
      <c r="D63" s="19">
        <v>253600</v>
      </c>
      <c r="E63" s="62">
        <v>186471.31</v>
      </c>
      <c r="F63" s="63">
        <f t="shared" si="0"/>
        <v>73.529696372239755</v>
      </c>
      <c r="G63" s="76">
        <f>G64</f>
        <v>186500</v>
      </c>
    </row>
    <row r="64" spans="1:7" ht="34.5" x14ac:dyDescent="0.25">
      <c r="A64" s="16" t="s">
        <v>118</v>
      </c>
      <c r="B64" s="17" t="s">
        <v>0</v>
      </c>
      <c r="C64" s="18" t="s">
        <v>119</v>
      </c>
      <c r="D64" s="19">
        <v>253600</v>
      </c>
      <c r="E64" s="62">
        <v>186471.31</v>
      </c>
      <c r="F64" s="63">
        <f t="shared" si="0"/>
        <v>73.529696372239755</v>
      </c>
      <c r="G64" s="76">
        <v>186500</v>
      </c>
    </row>
    <row r="65" spans="1:7" x14ac:dyDescent="0.25">
      <c r="A65" s="16" t="s">
        <v>120</v>
      </c>
      <c r="B65" s="17" t="s">
        <v>0</v>
      </c>
      <c r="C65" s="18" t="s">
        <v>121</v>
      </c>
      <c r="D65" s="19" t="s">
        <v>13</v>
      </c>
      <c r="E65" s="62">
        <v>79351.740000000005</v>
      </c>
      <c r="F65" s="63"/>
      <c r="G65" s="76">
        <f>G66</f>
        <v>79300</v>
      </c>
    </row>
    <row r="66" spans="1:7" ht="23.25" x14ac:dyDescent="0.25">
      <c r="A66" s="16" t="s">
        <v>122</v>
      </c>
      <c r="B66" s="17" t="s">
        <v>0</v>
      </c>
      <c r="C66" s="18" t="s">
        <v>123</v>
      </c>
      <c r="D66" s="19" t="s">
        <v>13</v>
      </c>
      <c r="E66" s="62">
        <v>79351.740000000005</v>
      </c>
      <c r="F66" s="63"/>
      <c r="G66" s="76">
        <v>79300</v>
      </c>
    </row>
    <row r="67" spans="1:7" ht="23.25" x14ac:dyDescent="0.25">
      <c r="A67" s="16" t="s">
        <v>124</v>
      </c>
      <c r="B67" s="17" t="s">
        <v>0</v>
      </c>
      <c r="C67" s="18" t="s">
        <v>125</v>
      </c>
      <c r="D67" s="19">
        <v>7659000</v>
      </c>
      <c r="E67" s="62">
        <v>10145244.91</v>
      </c>
      <c r="F67" s="63">
        <f t="shared" si="0"/>
        <v>132.46174317796059</v>
      </c>
      <c r="G67" s="79">
        <f>G68+G71</f>
        <v>10145000</v>
      </c>
    </row>
    <row r="68" spans="1:7" ht="68.25" x14ac:dyDescent="0.25">
      <c r="A68" s="16" t="s">
        <v>126</v>
      </c>
      <c r="B68" s="17" t="s">
        <v>0</v>
      </c>
      <c r="C68" s="18" t="s">
        <v>127</v>
      </c>
      <c r="D68" s="19">
        <v>1594000</v>
      </c>
      <c r="E68" s="62">
        <v>3481269.89</v>
      </c>
      <c r="F68" s="63">
        <f t="shared" si="0"/>
        <v>218.39836198243412</v>
      </c>
      <c r="G68" s="76">
        <f>G69</f>
        <v>3481000</v>
      </c>
    </row>
    <row r="69" spans="1:7" ht="79.5" x14ac:dyDescent="0.25">
      <c r="A69" s="16" t="s">
        <v>128</v>
      </c>
      <c r="B69" s="17" t="s">
        <v>0</v>
      </c>
      <c r="C69" s="18" t="s">
        <v>129</v>
      </c>
      <c r="D69" s="19">
        <v>1594000</v>
      </c>
      <c r="E69" s="62">
        <v>3481269.89</v>
      </c>
      <c r="F69" s="63">
        <f t="shared" si="0"/>
        <v>218.39836198243412</v>
      </c>
      <c r="G69" s="76">
        <f>G70</f>
        <v>3481000</v>
      </c>
    </row>
    <row r="70" spans="1:7" ht="68.25" x14ac:dyDescent="0.25">
      <c r="A70" s="16" t="s">
        <v>130</v>
      </c>
      <c r="B70" s="17" t="s">
        <v>0</v>
      </c>
      <c r="C70" s="18" t="s">
        <v>131</v>
      </c>
      <c r="D70" s="19">
        <v>1594000</v>
      </c>
      <c r="E70" s="62">
        <v>3481269.89</v>
      </c>
      <c r="F70" s="63">
        <f t="shared" si="0"/>
        <v>218.39836198243412</v>
      </c>
      <c r="G70" s="76">
        <v>3481000</v>
      </c>
    </row>
    <row r="71" spans="1:7" ht="23.25" x14ac:dyDescent="0.25">
      <c r="A71" s="16" t="s">
        <v>132</v>
      </c>
      <c r="B71" s="17" t="s">
        <v>0</v>
      </c>
      <c r="C71" s="18" t="s">
        <v>133</v>
      </c>
      <c r="D71" s="19">
        <v>6065000</v>
      </c>
      <c r="E71" s="62">
        <v>6663975.0199999996</v>
      </c>
      <c r="F71" s="63">
        <f t="shared" si="0"/>
        <v>109.87592778235778</v>
      </c>
      <c r="G71" s="76">
        <f>G72+G74</f>
        <v>6664000</v>
      </c>
    </row>
    <row r="72" spans="1:7" ht="23.25" x14ac:dyDescent="0.25">
      <c r="A72" s="16" t="s">
        <v>134</v>
      </c>
      <c r="B72" s="17" t="s">
        <v>0</v>
      </c>
      <c r="C72" s="18" t="s">
        <v>135</v>
      </c>
      <c r="D72" s="19">
        <v>3900000</v>
      </c>
      <c r="E72" s="62">
        <v>4498975.0199999996</v>
      </c>
      <c r="F72" s="63">
        <f t="shared" si="0"/>
        <v>115.35833384615384</v>
      </c>
      <c r="G72" s="76">
        <f>G73</f>
        <v>4499000</v>
      </c>
    </row>
    <row r="73" spans="1:7" ht="34.5" x14ac:dyDescent="0.25">
      <c r="A73" s="16" t="s">
        <v>136</v>
      </c>
      <c r="B73" s="17" t="s">
        <v>0</v>
      </c>
      <c r="C73" s="18" t="s">
        <v>137</v>
      </c>
      <c r="D73" s="19">
        <v>3900000</v>
      </c>
      <c r="E73" s="62">
        <v>4498975.0199999996</v>
      </c>
      <c r="F73" s="63">
        <f t="shared" ref="F73:F100" si="1">E73/D73*100</f>
        <v>115.35833384615384</v>
      </c>
      <c r="G73" s="76">
        <v>4499000</v>
      </c>
    </row>
    <row r="74" spans="1:7" ht="34.5" x14ac:dyDescent="0.25">
      <c r="A74" s="16" t="s">
        <v>138</v>
      </c>
      <c r="B74" s="17" t="s">
        <v>0</v>
      </c>
      <c r="C74" s="18" t="s">
        <v>139</v>
      </c>
      <c r="D74" s="19">
        <v>2165000</v>
      </c>
      <c r="E74" s="62">
        <v>2165000</v>
      </c>
      <c r="F74" s="63">
        <f t="shared" si="1"/>
        <v>100</v>
      </c>
      <c r="G74" s="76">
        <f>G75</f>
        <v>2165000</v>
      </c>
    </row>
    <row r="75" spans="1:7" ht="45.75" x14ac:dyDescent="0.25">
      <c r="A75" s="16" t="s">
        <v>140</v>
      </c>
      <c r="B75" s="17" t="s">
        <v>0</v>
      </c>
      <c r="C75" s="18" t="s">
        <v>141</v>
      </c>
      <c r="D75" s="19">
        <v>2165000</v>
      </c>
      <c r="E75" s="62">
        <v>2165000</v>
      </c>
      <c r="F75" s="63">
        <f t="shared" si="1"/>
        <v>100</v>
      </c>
      <c r="G75" s="76">
        <v>2165000</v>
      </c>
    </row>
    <row r="76" spans="1:7" x14ac:dyDescent="0.25">
      <c r="A76" s="16" t="s">
        <v>142</v>
      </c>
      <c r="B76" s="17" t="s">
        <v>0</v>
      </c>
      <c r="C76" s="18" t="s">
        <v>143</v>
      </c>
      <c r="D76" s="19">
        <v>1360000</v>
      </c>
      <c r="E76" s="62">
        <v>3283162.63</v>
      </c>
      <c r="F76" s="63">
        <f t="shared" si="1"/>
        <v>241.4090169117647</v>
      </c>
      <c r="G76" s="79">
        <f>G77+G80</f>
        <v>3285000</v>
      </c>
    </row>
    <row r="77" spans="1:7" ht="90.75" x14ac:dyDescent="0.25">
      <c r="A77" s="16" t="s">
        <v>144</v>
      </c>
      <c r="B77" s="17" t="s">
        <v>0</v>
      </c>
      <c r="C77" s="18" t="s">
        <v>145</v>
      </c>
      <c r="D77" s="19">
        <v>14000</v>
      </c>
      <c r="E77" s="62">
        <v>14041.72</v>
      </c>
      <c r="F77" s="63">
        <f t="shared" si="1"/>
        <v>100.298</v>
      </c>
      <c r="G77" s="76">
        <f>G78</f>
        <v>14000</v>
      </c>
    </row>
    <row r="78" spans="1:7" ht="45.75" x14ac:dyDescent="0.25">
      <c r="A78" s="16" t="s">
        <v>146</v>
      </c>
      <c r="B78" s="17" t="s">
        <v>0</v>
      </c>
      <c r="C78" s="18" t="s">
        <v>147</v>
      </c>
      <c r="D78" s="19">
        <v>14000</v>
      </c>
      <c r="E78" s="62">
        <v>14041.72</v>
      </c>
      <c r="F78" s="63">
        <f t="shared" si="1"/>
        <v>100.298</v>
      </c>
      <c r="G78" s="76">
        <f>G79</f>
        <v>14000</v>
      </c>
    </row>
    <row r="79" spans="1:7" ht="57" x14ac:dyDescent="0.25">
      <c r="A79" s="16" t="s">
        <v>148</v>
      </c>
      <c r="B79" s="17" t="s">
        <v>0</v>
      </c>
      <c r="C79" s="18" t="s">
        <v>149</v>
      </c>
      <c r="D79" s="19">
        <v>14000</v>
      </c>
      <c r="E79" s="62">
        <v>14041.72</v>
      </c>
      <c r="F79" s="63">
        <f t="shared" si="1"/>
        <v>100.298</v>
      </c>
      <c r="G79" s="76">
        <v>14000</v>
      </c>
    </row>
    <row r="80" spans="1:7" ht="23.25" x14ac:dyDescent="0.25">
      <c r="A80" s="16" t="s">
        <v>150</v>
      </c>
      <c r="B80" s="17" t="s">
        <v>0</v>
      </c>
      <c r="C80" s="18" t="s">
        <v>151</v>
      </c>
      <c r="D80" s="19">
        <v>1346000</v>
      </c>
      <c r="E80" s="62">
        <v>3269120.91</v>
      </c>
      <c r="F80" s="63">
        <f t="shared" si="1"/>
        <v>242.87673922734027</v>
      </c>
      <c r="G80" s="76">
        <f>G81</f>
        <v>3271000</v>
      </c>
    </row>
    <row r="81" spans="1:7" ht="68.25" x14ac:dyDescent="0.25">
      <c r="A81" s="16" t="s">
        <v>152</v>
      </c>
      <c r="B81" s="17" t="s">
        <v>0</v>
      </c>
      <c r="C81" s="18" t="s">
        <v>153</v>
      </c>
      <c r="D81" s="19">
        <v>1346000</v>
      </c>
      <c r="E81" s="62">
        <v>3269120.91</v>
      </c>
      <c r="F81" s="63">
        <f t="shared" si="1"/>
        <v>242.87673922734027</v>
      </c>
      <c r="G81" s="76">
        <f>G82</f>
        <v>3271000</v>
      </c>
    </row>
    <row r="82" spans="1:7" ht="45.75" x14ac:dyDescent="0.25">
      <c r="A82" s="16" t="s">
        <v>154</v>
      </c>
      <c r="B82" s="17" t="s">
        <v>0</v>
      </c>
      <c r="C82" s="18" t="s">
        <v>155</v>
      </c>
      <c r="D82" s="19">
        <v>1346000</v>
      </c>
      <c r="E82" s="62">
        <v>3269120.91</v>
      </c>
      <c r="F82" s="63">
        <f t="shared" si="1"/>
        <v>242.87673922734027</v>
      </c>
      <c r="G82" s="76">
        <v>3271000</v>
      </c>
    </row>
    <row r="83" spans="1:7" x14ac:dyDescent="0.25">
      <c r="A83" s="16" t="s">
        <v>156</v>
      </c>
      <c r="B83" s="17" t="s">
        <v>0</v>
      </c>
      <c r="C83" s="18" t="s">
        <v>157</v>
      </c>
      <c r="D83" s="19">
        <v>84236869.450000003</v>
      </c>
      <c r="E83" s="62">
        <v>63741120.829999998</v>
      </c>
      <c r="F83" s="63">
        <f t="shared" si="1"/>
        <v>75.668909880173601</v>
      </c>
      <c r="G83" s="76">
        <f>G84</f>
        <v>84236869.449999988</v>
      </c>
    </row>
    <row r="84" spans="1:7" ht="23.25" x14ac:dyDescent="0.25">
      <c r="A84" s="16" t="s">
        <v>158</v>
      </c>
      <c r="B84" s="17" t="s">
        <v>0</v>
      </c>
      <c r="C84" s="18" t="s">
        <v>159</v>
      </c>
      <c r="D84" s="19">
        <v>84236869.450000003</v>
      </c>
      <c r="E84" s="62">
        <v>63795214.549999997</v>
      </c>
      <c r="F84" s="63">
        <f t="shared" si="1"/>
        <v>75.733126084257634</v>
      </c>
      <c r="G84" s="79">
        <f>G85+G88+G95+G98</f>
        <v>84236869.449999988</v>
      </c>
    </row>
    <row r="85" spans="1:7" ht="23.25" x14ac:dyDescent="0.25">
      <c r="A85" s="16" t="s">
        <v>160</v>
      </c>
      <c r="B85" s="17" t="s">
        <v>0</v>
      </c>
      <c r="C85" s="18" t="s">
        <v>161</v>
      </c>
      <c r="D85" s="19">
        <v>10140330</v>
      </c>
      <c r="E85" s="62">
        <v>8505000</v>
      </c>
      <c r="F85" s="63">
        <f t="shared" si="1"/>
        <v>83.873010049968784</v>
      </c>
      <c r="G85" s="76">
        <f>G86</f>
        <v>10140330</v>
      </c>
    </row>
    <row r="86" spans="1:7" x14ac:dyDescent="0.25">
      <c r="A86" s="16" t="s">
        <v>162</v>
      </c>
      <c r="B86" s="17" t="s">
        <v>0</v>
      </c>
      <c r="C86" s="18" t="s">
        <v>163</v>
      </c>
      <c r="D86" s="19">
        <v>10140330</v>
      </c>
      <c r="E86" s="62">
        <v>8505000</v>
      </c>
      <c r="F86" s="63">
        <f t="shared" si="1"/>
        <v>83.873010049968784</v>
      </c>
      <c r="G86" s="76">
        <f>G87</f>
        <v>10140330</v>
      </c>
    </row>
    <row r="87" spans="1:7" ht="34.5" x14ac:dyDescent="0.25">
      <c r="A87" s="16" t="s">
        <v>164</v>
      </c>
      <c r="B87" s="17" t="s">
        <v>0</v>
      </c>
      <c r="C87" s="18" t="s">
        <v>165</v>
      </c>
      <c r="D87" s="19">
        <v>10140330</v>
      </c>
      <c r="E87" s="62">
        <v>8505000</v>
      </c>
      <c r="F87" s="63">
        <f t="shared" si="1"/>
        <v>83.873010049968784</v>
      </c>
      <c r="G87" s="76">
        <v>10140330</v>
      </c>
    </row>
    <row r="88" spans="1:7" ht="23.25" x14ac:dyDescent="0.25">
      <c r="A88" s="16" t="s">
        <v>166</v>
      </c>
      <c r="B88" s="17" t="s">
        <v>0</v>
      </c>
      <c r="C88" s="18" t="s">
        <v>167</v>
      </c>
      <c r="D88" s="19">
        <v>28868791.449999999</v>
      </c>
      <c r="E88" s="62">
        <v>15509217.65</v>
      </c>
      <c r="F88" s="63">
        <f t="shared" si="1"/>
        <v>53.723127540207436</v>
      </c>
      <c r="G88" s="76">
        <f>G89+G91+G93</f>
        <v>28868791.449999996</v>
      </c>
    </row>
    <row r="89" spans="1:7" ht="68.25" x14ac:dyDescent="0.25">
      <c r="A89" s="16" t="s">
        <v>168</v>
      </c>
      <c r="B89" s="17" t="s">
        <v>0</v>
      </c>
      <c r="C89" s="18" t="s">
        <v>169</v>
      </c>
      <c r="D89" s="19">
        <v>13183329.58</v>
      </c>
      <c r="E89" s="62" t="s">
        <v>13</v>
      </c>
      <c r="F89" s="63"/>
      <c r="G89" s="76">
        <f>G90</f>
        <v>13183329.58</v>
      </c>
    </row>
    <row r="90" spans="1:7" ht="68.25" x14ac:dyDescent="0.25">
      <c r="A90" s="16" t="s">
        <v>170</v>
      </c>
      <c r="B90" s="17" t="s">
        <v>0</v>
      </c>
      <c r="C90" s="18" t="s">
        <v>171</v>
      </c>
      <c r="D90" s="19">
        <v>13183329.58</v>
      </c>
      <c r="E90" s="62" t="s">
        <v>13</v>
      </c>
      <c r="F90" s="63"/>
      <c r="G90" s="76">
        <v>13183329.58</v>
      </c>
    </row>
    <row r="91" spans="1:7" ht="23.25" x14ac:dyDescent="0.25">
      <c r="A91" s="16" t="s">
        <v>172</v>
      </c>
      <c r="B91" s="17" t="s">
        <v>0</v>
      </c>
      <c r="C91" s="18" t="s">
        <v>173</v>
      </c>
      <c r="D91" s="19">
        <v>6197352</v>
      </c>
      <c r="E91" s="62">
        <v>6099250.9400000004</v>
      </c>
      <c r="F91" s="63">
        <f t="shared" si="1"/>
        <v>98.417048765343665</v>
      </c>
      <c r="G91" s="76">
        <f>G92</f>
        <v>6197352</v>
      </c>
    </row>
    <row r="92" spans="1:7" ht="23.25" x14ac:dyDescent="0.25">
      <c r="A92" s="16" t="s">
        <v>174</v>
      </c>
      <c r="B92" s="17" t="s">
        <v>0</v>
      </c>
      <c r="C92" s="18" t="s">
        <v>175</v>
      </c>
      <c r="D92" s="19">
        <v>6197352</v>
      </c>
      <c r="E92" s="62">
        <v>6099250.9400000004</v>
      </c>
      <c r="F92" s="63">
        <f t="shared" si="1"/>
        <v>98.417048765343665</v>
      </c>
      <c r="G92" s="76">
        <v>6197352</v>
      </c>
    </row>
    <row r="93" spans="1:7" x14ac:dyDescent="0.25">
      <c r="A93" s="16" t="s">
        <v>176</v>
      </c>
      <c r="B93" s="17" t="s">
        <v>0</v>
      </c>
      <c r="C93" s="18" t="s">
        <v>177</v>
      </c>
      <c r="D93" s="19">
        <v>9488109.8699999992</v>
      </c>
      <c r="E93" s="62">
        <v>9409966.7100000009</v>
      </c>
      <c r="F93" s="63">
        <f t="shared" si="1"/>
        <v>99.176409621403366</v>
      </c>
      <c r="G93" s="76">
        <f>G94</f>
        <v>9488109.8699999992</v>
      </c>
    </row>
    <row r="94" spans="1:7" x14ac:dyDescent="0.25">
      <c r="A94" s="16" t="s">
        <v>178</v>
      </c>
      <c r="B94" s="17" t="s">
        <v>0</v>
      </c>
      <c r="C94" s="18" t="s">
        <v>179</v>
      </c>
      <c r="D94" s="19">
        <v>9488109.8699999992</v>
      </c>
      <c r="E94" s="62">
        <v>9409966.7100000009</v>
      </c>
      <c r="F94" s="63">
        <f t="shared" si="1"/>
        <v>99.176409621403366</v>
      </c>
      <c r="G94" s="76">
        <v>9488109.8699999992</v>
      </c>
    </row>
    <row r="95" spans="1:7" ht="23.25" x14ac:dyDescent="0.25">
      <c r="A95" s="16" t="s">
        <v>180</v>
      </c>
      <c r="B95" s="17" t="s">
        <v>0</v>
      </c>
      <c r="C95" s="18" t="s">
        <v>181</v>
      </c>
      <c r="D95" s="19">
        <v>1669938</v>
      </c>
      <c r="E95" s="62">
        <v>416342</v>
      </c>
      <c r="F95" s="63">
        <f t="shared" si="1"/>
        <v>24.931584286362725</v>
      </c>
      <c r="G95" s="76">
        <f>G96</f>
        <v>1669938</v>
      </c>
    </row>
    <row r="96" spans="1:7" ht="23.25" x14ac:dyDescent="0.25">
      <c r="A96" s="16" t="s">
        <v>182</v>
      </c>
      <c r="B96" s="17" t="s">
        <v>0</v>
      </c>
      <c r="C96" s="18" t="s">
        <v>183</v>
      </c>
      <c r="D96" s="19">
        <v>1669938</v>
      </c>
      <c r="E96" s="62">
        <v>416342</v>
      </c>
      <c r="F96" s="63">
        <f t="shared" si="1"/>
        <v>24.931584286362725</v>
      </c>
      <c r="G96" s="76">
        <f>G97</f>
        <v>1669938</v>
      </c>
    </row>
    <row r="97" spans="1:7" ht="23.25" x14ac:dyDescent="0.25">
      <c r="A97" s="16" t="s">
        <v>184</v>
      </c>
      <c r="B97" s="17" t="s">
        <v>0</v>
      </c>
      <c r="C97" s="18" t="s">
        <v>185</v>
      </c>
      <c r="D97" s="19">
        <v>1669938</v>
      </c>
      <c r="E97" s="62">
        <v>416342</v>
      </c>
      <c r="F97" s="63">
        <f t="shared" si="1"/>
        <v>24.931584286362725</v>
      </c>
      <c r="G97" s="76">
        <v>1669938</v>
      </c>
    </row>
    <row r="98" spans="1:7" x14ac:dyDescent="0.25">
      <c r="A98" s="16" t="s">
        <v>186</v>
      </c>
      <c r="B98" s="17" t="s">
        <v>0</v>
      </c>
      <c r="C98" s="18" t="s">
        <v>187</v>
      </c>
      <c r="D98" s="19">
        <v>43557810</v>
      </c>
      <c r="E98" s="62">
        <v>39364654.899999999</v>
      </c>
      <c r="F98" s="63">
        <f t="shared" si="1"/>
        <v>90.373356465809465</v>
      </c>
      <c r="G98" s="76">
        <f>G99</f>
        <v>43557810</v>
      </c>
    </row>
    <row r="99" spans="1:7" ht="23.25" x14ac:dyDescent="0.25">
      <c r="A99" s="16" t="s">
        <v>188</v>
      </c>
      <c r="B99" s="17" t="s">
        <v>0</v>
      </c>
      <c r="C99" s="18" t="s">
        <v>189</v>
      </c>
      <c r="D99" s="19">
        <v>43557810</v>
      </c>
      <c r="E99" s="62">
        <v>39364654.899999999</v>
      </c>
      <c r="F99" s="63">
        <f t="shared" si="1"/>
        <v>90.373356465809465</v>
      </c>
      <c r="G99" s="76">
        <f>G100</f>
        <v>43557810</v>
      </c>
    </row>
    <row r="100" spans="1:7" ht="23.25" x14ac:dyDescent="0.25">
      <c r="A100" s="16" t="s">
        <v>190</v>
      </c>
      <c r="B100" s="17" t="s">
        <v>0</v>
      </c>
      <c r="C100" s="18" t="s">
        <v>191</v>
      </c>
      <c r="D100" s="19">
        <v>43557810</v>
      </c>
      <c r="E100" s="62">
        <v>39364654.899999999</v>
      </c>
      <c r="F100" s="63">
        <f t="shared" si="1"/>
        <v>90.373356465809465</v>
      </c>
      <c r="G100" s="76">
        <v>43557810</v>
      </c>
    </row>
    <row r="101" spans="1:7" ht="34.5" x14ac:dyDescent="0.25">
      <c r="A101" s="16" t="s">
        <v>192</v>
      </c>
      <c r="B101" s="17" t="s">
        <v>0</v>
      </c>
      <c r="C101" s="18" t="s">
        <v>193</v>
      </c>
      <c r="D101" s="19" t="s">
        <v>13</v>
      </c>
      <c r="E101" s="62">
        <v>-54093.72</v>
      </c>
      <c r="F101" s="64" t="s">
        <v>13</v>
      </c>
      <c r="G101" s="76"/>
    </row>
    <row r="102" spans="1:7" ht="34.5" x14ac:dyDescent="0.25">
      <c r="A102" s="16" t="s">
        <v>194</v>
      </c>
      <c r="B102" s="17" t="s">
        <v>0</v>
      </c>
      <c r="C102" s="18" t="s">
        <v>195</v>
      </c>
      <c r="D102" s="19" t="s">
        <v>13</v>
      </c>
      <c r="E102" s="62">
        <v>-54093.72</v>
      </c>
      <c r="F102" s="64" t="s">
        <v>13</v>
      </c>
      <c r="G102" s="76"/>
    </row>
    <row r="103" spans="1:7" ht="34.5" x14ac:dyDescent="0.25">
      <c r="A103" s="16" t="s">
        <v>196</v>
      </c>
      <c r="B103" s="17" t="s">
        <v>0</v>
      </c>
      <c r="C103" s="18" t="s">
        <v>197</v>
      </c>
      <c r="D103" s="19" t="s">
        <v>13</v>
      </c>
      <c r="E103" s="62">
        <v>-54093.72</v>
      </c>
      <c r="F103" s="64" t="s">
        <v>13</v>
      </c>
      <c r="G103" s="76"/>
    </row>
    <row r="104" spans="1:7" ht="15" customHeight="1" x14ac:dyDescent="0.25">
      <c r="A104" s="4"/>
      <c r="B104" s="4"/>
      <c r="C104" s="4"/>
      <c r="D104" s="4"/>
      <c r="E104" s="4"/>
      <c r="F104" s="4"/>
      <c r="G104" s="77"/>
    </row>
  </sheetData>
  <mergeCells count="9">
    <mergeCell ref="G4:G6"/>
    <mergeCell ref="A2:E2"/>
    <mergeCell ref="A3:F3"/>
    <mergeCell ref="A4:A6"/>
    <mergeCell ref="B4:B6"/>
    <mergeCell ref="C4:C6"/>
    <mergeCell ref="D4:D6"/>
    <mergeCell ref="E4:E6"/>
    <mergeCell ref="F4:F6"/>
  </mergeCells>
  <pageMargins left="0.39374999999999999" right="0.39374999999999999" top="0.39374999999999999" bottom="0.39374999999999999" header="0.51180550000000002" footer="0.5118055000000000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4"/>
  <sheetViews>
    <sheetView tabSelected="1" zoomScaleNormal="100" zoomScaleSheetLayoutView="100" workbookViewId="0">
      <selection activeCell="C14" sqref="C1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16.5703125" style="1" customWidth="1"/>
    <col min="8" max="8" width="11.42578125" style="1" bestFit="1" customWidth="1"/>
    <col min="9" max="16384" width="9.140625" style="1"/>
  </cols>
  <sheetData>
    <row r="1" spans="1:7" ht="15" customHeight="1" x14ac:dyDescent="0.25">
      <c r="A1" s="25"/>
      <c r="B1" s="26"/>
      <c r="C1" s="27"/>
      <c r="D1" s="5"/>
      <c r="E1" s="28"/>
      <c r="F1" s="20"/>
      <c r="G1" s="4"/>
    </row>
    <row r="2" spans="1:7" ht="14.1" customHeight="1" x14ac:dyDescent="0.25">
      <c r="A2" s="114" t="s">
        <v>238</v>
      </c>
      <c r="B2" s="115"/>
      <c r="C2" s="115"/>
      <c r="D2" s="115"/>
      <c r="E2" s="115"/>
      <c r="F2" s="115"/>
      <c r="G2" s="4"/>
    </row>
    <row r="3" spans="1:7" ht="12" customHeight="1" x14ac:dyDescent="0.25">
      <c r="A3" s="29"/>
      <c r="B3" s="30"/>
      <c r="C3" s="31"/>
      <c r="D3" s="32"/>
      <c r="E3" s="33"/>
      <c r="F3" s="34"/>
      <c r="G3" s="4"/>
    </row>
    <row r="4" spans="1:7" ht="13.5" customHeight="1" x14ac:dyDescent="0.25">
      <c r="A4" s="116" t="s">
        <v>1</v>
      </c>
      <c r="B4" s="116" t="s">
        <v>2</v>
      </c>
      <c r="C4" s="116" t="s">
        <v>198</v>
      </c>
      <c r="D4" s="116" t="s">
        <v>4</v>
      </c>
      <c r="E4" s="116" t="s">
        <v>232</v>
      </c>
      <c r="F4" s="116" t="s">
        <v>234</v>
      </c>
      <c r="G4" s="4"/>
    </row>
    <row r="5" spans="1:7" ht="12" customHeight="1" x14ac:dyDescent="0.25">
      <c r="A5" s="117"/>
      <c r="B5" s="117"/>
      <c r="C5" s="117"/>
      <c r="D5" s="117"/>
      <c r="E5" s="117"/>
      <c r="F5" s="117"/>
      <c r="G5" s="4"/>
    </row>
    <row r="6" spans="1:7" ht="12" customHeight="1" x14ac:dyDescent="0.25">
      <c r="A6" s="117"/>
      <c r="B6" s="117"/>
      <c r="C6" s="117"/>
      <c r="D6" s="117"/>
      <c r="E6" s="117"/>
      <c r="F6" s="117"/>
      <c r="G6" s="4"/>
    </row>
    <row r="7" spans="1:7" ht="11.25" customHeight="1" x14ac:dyDescent="0.25">
      <c r="A7" s="117"/>
      <c r="B7" s="117"/>
      <c r="C7" s="117"/>
      <c r="D7" s="117"/>
      <c r="E7" s="117"/>
      <c r="F7" s="117"/>
      <c r="G7" s="4"/>
    </row>
    <row r="8" spans="1:7" ht="10.5" customHeight="1" x14ac:dyDescent="0.25">
      <c r="A8" s="117"/>
      <c r="B8" s="117"/>
      <c r="C8" s="117"/>
      <c r="D8" s="117"/>
      <c r="E8" s="117"/>
      <c r="F8" s="117"/>
      <c r="G8" s="4"/>
    </row>
    <row r="9" spans="1:7" ht="12" customHeight="1" x14ac:dyDescent="0.25">
      <c r="A9" s="6">
        <v>1</v>
      </c>
      <c r="B9" s="7">
        <v>2</v>
      </c>
      <c r="C9" s="21">
        <v>3</v>
      </c>
      <c r="D9" s="22" t="s">
        <v>5</v>
      </c>
      <c r="E9" s="22" t="s">
        <v>6</v>
      </c>
      <c r="F9" s="22" t="s">
        <v>7</v>
      </c>
      <c r="G9" s="4"/>
    </row>
    <row r="10" spans="1:7" ht="18" customHeight="1" x14ac:dyDescent="0.25">
      <c r="A10" s="24" t="s">
        <v>199</v>
      </c>
      <c r="B10" s="35">
        <v>500</v>
      </c>
      <c r="C10" s="36" t="s">
        <v>9</v>
      </c>
      <c r="D10" s="11">
        <v>30327740.91</v>
      </c>
      <c r="E10" s="11">
        <v>-13201585.52</v>
      </c>
      <c r="F10" s="11">
        <v>-7973736.9100000001</v>
      </c>
      <c r="G10" s="4"/>
    </row>
    <row r="11" spans="1:7" ht="12" customHeight="1" x14ac:dyDescent="0.25">
      <c r="A11" s="37" t="s">
        <v>10</v>
      </c>
      <c r="B11" s="38"/>
      <c r="C11" s="39"/>
      <c r="D11" s="40"/>
      <c r="E11" s="40"/>
      <c r="F11" s="41"/>
      <c r="G11" s="4"/>
    </row>
    <row r="12" spans="1:7" ht="18" customHeight="1" x14ac:dyDescent="0.25">
      <c r="A12" s="42" t="s">
        <v>200</v>
      </c>
      <c r="B12" s="38">
        <v>520</v>
      </c>
      <c r="C12" s="39" t="s">
        <v>9</v>
      </c>
      <c r="D12" s="43">
        <v>6000000</v>
      </c>
      <c r="E12" s="43">
        <v>6000000</v>
      </c>
      <c r="F12" s="44">
        <f>F14</f>
        <v>6000000</v>
      </c>
      <c r="G12" s="4"/>
    </row>
    <row r="13" spans="1:7" ht="12" customHeight="1" x14ac:dyDescent="0.25">
      <c r="A13" s="45" t="s">
        <v>201</v>
      </c>
      <c r="B13" s="38"/>
      <c r="C13" s="39"/>
      <c r="D13" s="40"/>
      <c r="E13" s="40"/>
      <c r="F13" s="41"/>
      <c r="G13" s="4"/>
    </row>
    <row r="14" spans="1:7" ht="23.25" x14ac:dyDescent="0.25">
      <c r="A14" s="23" t="s">
        <v>202</v>
      </c>
      <c r="B14" s="38">
        <v>520</v>
      </c>
      <c r="C14" s="39" t="s">
        <v>203</v>
      </c>
      <c r="D14" s="43">
        <v>6000000</v>
      </c>
      <c r="E14" s="43">
        <v>6000000</v>
      </c>
      <c r="F14" s="44">
        <f>F15</f>
        <v>6000000</v>
      </c>
      <c r="G14" s="4"/>
    </row>
    <row r="15" spans="1:7" ht="23.25" x14ac:dyDescent="0.25">
      <c r="A15" s="23" t="s">
        <v>204</v>
      </c>
      <c r="B15" s="38">
        <v>520</v>
      </c>
      <c r="C15" s="39" t="s">
        <v>205</v>
      </c>
      <c r="D15" s="43">
        <v>6000000</v>
      </c>
      <c r="E15" s="43">
        <v>6000000</v>
      </c>
      <c r="F15" s="44">
        <f>F16</f>
        <v>6000000</v>
      </c>
      <c r="G15" s="4"/>
    </row>
    <row r="16" spans="1:7" ht="34.5" x14ac:dyDescent="0.25">
      <c r="A16" s="23" t="s">
        <v>206</v>
      </c>
      <c r="B16" s="38">
        <v>520</v>
      </c>
      <c r="C16" s="39" t="s">
        <v>207</v>
      </c>
      <c r="D16" s="43">
        <v>6000000</v>
      </c>
      <c r="E16" s="43">
        <v>6000000</v>
      </c>
      <c r="F16" s="44">
        <f>F17</f>
        <v>6000000</v>
      </c>
      <c r="G16" s="4"/>
    </row>
    <row r="17" spans="1:8" ht="34.5" x14ac:dyDescent="0.25">
      <c r="A17" s="23" t="s">
        <v>208</v>
      </c>
      <c r="B17" s="38">
        <v>520</v>
      </c>
      <c r="C17" s="39" t="s">
        <v>209</v>
      </c>
      <c r="D17" s="43">
        <v>6000000</v>
      </c>
      <c r="E17" s="43">
        <v>6000000</v>
      </c>
      <c r="F17" s="44">
        <v>6000000</v>
      </c>
      <c r="G17" s="4"/>
    </row>
    <row r="18" spans="1:8" ht="14.1" customHeight="1" x14ac:dyDescent="0.25">
      <c r="A18" s="46" t="s">
        <v>210</v>
      </c>
      <c r="B18" s="38">
        <v>620</v>
      </c>
      <c r="C18" s="39" t="s">
        <v>9</v>
      </c>
      <c r="D18" s="43" t="s">
        <v>13</v>
      </c>
      <c r="E18" s="43" t="s">
        <v>13</v>
      </c>
      <c r="F18" s="44" t="s">
        <v>13</v>
      </c>
      <c r="G18" s="4"/>
    </row>
    <row r="19" spans="1:8" ht="12.95" customHeight="1" x14ac:dyDescent="0.25">
      <c r="A19" s="47" t="s">
        <v>201</v>
      </c>
      <c r="B19" s="38"/>
      <c r="C19" s="39"/>
      <c r="D19" s="40"/>
      <c r="E19" s="40"/>
      <c r="F19" s="41"/>
      <c r="G19" s="4"/>
    </row>
    <row r="20" spans="1:8" ht="14.1" customHeight="1" x14ac:dyDescent="0.25">
      <c r="A20" s="48" t="s">
        <v>211</v>
      </c>
      <c r="B20" s="38">
        <v>700</v>
      </c>
      <c r="C20" s="39"/>
      <c r="D20" s="43">
        <v>24327740.91</v>
      </c>
      <c r="E20" s="43">
        <v>-19201585.52</v>
      </c>
      <c r="F20" s="102">
        <f>F21</f>
        <v>1973736.91</v>
      </c>
      <c r="G20" s="4"/>
    </row>
    <row r="21" spans="1:8" ht="23.25" x14ac:dyDescent="0.25">
      <c r="A21" s="49" t="s">
        <v>212</v>
      </c>
      <c r="B21" s="38">
        <v>700</v>
      </c>
      <c r="C21" s="39" t="s">
        <v>213</v>
      </c>
      <c r="D21" s="43">
        <v>24327740.91</v>
      </c>
      <c r="E21" s="43">
        <v>-19201585.52</v>
      </c>
      <c r="F21" s="102">
        <v>1973736.91</v>
      </c>
      <c r="G21" s="106"/>
    </row>
    <row r="22" spans="1:8" ht="14.1" customHeight="1" x14ac:dyDescent="0.25">
      <c r="A22" s="46" t="s">
        <v>214</v>
      </c>
      <c r="B22" s="38">
        <v>710</v>
      </c>
      <c r="C22" s="39"/>
      <c r="D22" s="43" t="s">
        <v>13</v>
      </c>
      <c r="E22" s="43" t="s">
        <v>13</v>
      </c>
      <c r="F22" s="103"/>
      <c r="G22" s="4"/>
    </row>
    <row r="23" spans="1:8" x14ac:dyDescent="0.25">
      <c r="A23" s="23" t="s">
        <v>215</v>
      </c>
      <c r="B23" s="38">
        <v>710</v>
      </c>
      <c r="C23" s="39" t="s">
        <v>216</v>
      </c>
      <c r="D23" s="43">
        <v>-201130469.44999999</v>
      </c>
      <c r="E23" s="43">
        <v>-191759881.86000001</v>
      </c>
      <c r="F23" s="104">
        <f>F24</f>
        <v>-224433669.44999999</v>
      </c>
      <c r="G23" s="4"/>
    </row>
    <row r="24" spans="1:8" x14ac:dyDescent="0.25">
      <c r="A24" s="23" t="s">
        <v>217</v>
      </c>
      <c r="B24" s="38">
        <v>710</v>
      </c>
      <c r="C24" s="39" t="s">
        <v>218</v>
      </c>
      <c r="D24" s="43">
        <v>-201130469.44999999</v>
      </c>
      <c r="E24" s="43">
        <v>-191759881.86000001</v>
      </c>
      <c r="F24" s="104">
        <f>F25</f>
        <v>-224433669.44999999</v>
      </c>
      <c r="G24" s="4"/>
    </row>
    <row r="25" spans="1:8" x14ac:dyDescent="0.25">
      <c r="A25" s="23" t="s">
        <v>219</v>
      </c>
      <c r="B25" s="38">
        <v>710</v>
      </c>
      <c r="C25" s="39" t="s">
        <v>220</v>
      </c>
      <c r="D25" s="43">
        <v>-201130469.44999999</v>
      </c>
      <c r="E25" s="43">
        <v>-191759881.86000001</v>
      </c>
      <c r="F25" s="104">
        <f>F26</f>
        <v>-224433669.44999999</v>
      </c>
      <c r="G25" s="4"/>
    </row>
    <row r="26" spans="1:8" ht="23.25" x14ac:dyDescent="0.25">
      <c r="A26" s="23" t="s">
        <v>221</v>
      </c>
      <c r="B26" s="38">
        <v>710</v>
      </c>
      <c r="C26" s="39" t="s">
        <v>222</v>
      </c>
      <c r="D26" s="43">
        <v>-201130469.44999999</v>
      </c>
      <c r="E26" s="43">
        <v>-191759881.86000001</v>
      </c>
      <c r="F26" s="104">
        <v>-224433669.44999999</v>
      </c>
      <c r="G26" s="4"/>
      <c r="H26" s="80"/>
    </row>
    <row r="27" spans="1:8" ht="14.1" customHeight="1" x14ac:dyDescent="0.25">
      <c r="A27" s="46" t="s">
        <v>223</v>
      </c>
      <c r="B27" s="38">
        <v>720</v>
      </c>
      <c r="C27" s="39"/>
      <c r="D27" s="43" t="s">
        <v>13</v>
      </c>
      <c r="E27" s="43" t="s">
        <v>13</v>
      </c>
      <c r="F27" s="105"/>
      <c r="G27" s="4"/>
    </row>
    <row r="28" spans="1:8" x14ac:dyDescent="0.25">
      <c r="A28" s="23" t="s">
        <v>224</v>
      </c>
      <c r="B28" s="38">
        <v>720</v>
      </c>
      <c r="C28" s="50" t="s">
        <v>225</v>
      </c>
      <c r="D28" s="43">
        <v>226407406.36000001</v>
      </c>
      <c r="E28" s="43">
        <v>172558296.34</v>
      </c>
      <c r="F28" s="104">
        <f>F29</f>
        <v>226407406.36000001</v>
      </c>
      <c r="G28" s="4"/>
    </row>
    <row r="29" spans="1:8" x14ac:dyDescent="0.25">
      <c r="A29" s="23" t="s">
        <v>226</v>
      </c>
      <c r="B29" s="38">
        <v>720</v>
      </c>
      <c r="C29" s="50" t="s">
        <v>227</v>
      </c>
      <c r="D29" s="43">
        <v>226407406.36000001</v>
      </c>
      <c r="E29" s="43">
        <v>172558296.34</v>
      </c>
      <c r="F29" s="104">
        <f>F30</f>
        <v>226407406.36000001</v>
      </c>
      <c r="G29" s="4"/>
    </row>
    <row r="30" spans="1:8" x14ac:dyDescent="0.25">
      <c r="A30" s="23" t="s">
        <v>228</v>
      </c>
      <c r="B30" s="38">
        <v>720</v>
      </c>
      <c r="C30" s="50" t="s">
        <v>229</v>
      </c>
      <c r="D30" s="43">
        <v>226407406.36000001</v>
      </c>
      <c r="E30" s="43">
        <v>172558296.34</v>
      </c>
      <c r="F30" s="104">
        <f>F31</f>
        <v>226407406.36000001</v>
      </c>
      <c r="G30" s="4"/>
    </row>
    <row r="31" spans="1:8" x14ac:dyDescent="0.25">
      <c r="A31" s="23"/>
      <c r="B31" s="38">
        <v>720</v>
      </c>
      <c r="C31" s="50" t="s">
        <v>230</v>
      </c>
      <c r="D31" s="43">
        <v>226407406.36000001</v>
      </c>
      <c r="E31" s="43">
        <v>172558296.34</v>
      </c>
      <c r="F31" s="104">
        <v>226407406.36000001</v>
      </c>
      <c r="G31" s="4"/>
    </row>
    <row r="32" spans="1:8" ht="10.5" customHeight="1" x14ac:dyDescent="0.25">
      <c r="A32" s="51"/>
      <c r="B32" s="52"/>
      <c r="C32" s="53"/>
      <c r="D32" s="54"/>
      <c r="E32" s="55"/>
      <c r="F32" s="55"/>
      <c r="G32" s="4"/>
    </row>
    <row r="33" spans="1:7" x14ac:dyDescent="0.25">
      <c r="A33" s="56"/>
      <c r="B33" s="57"/>
      <c r="C33" s="56"/>
      <c r="D33" s="3"/>
      <c r="E33" s="58"/>
      <c r="F33" s="58"/>
      <c r="G33" s="4"/>
    </row>
    <row r="34" spans="1:7" ht="20.100000000000001" customHeight="1" x14ac:dyDescent="0.25">
      <c r="A34" s="81"/>
      <c r="B34" s="82"/>
      <c r="C34" s="83"/>
      <c r="D34" s="118"/>
      <c r="E34" s="119"/>
      <c r="F34" s="83"/>
      <c r="G34" s="4"/>
    </row>
    <row r="35" spans="1:7" ht="9.9499999999999993" customHeight="1" x14ac:dyDescent="0.25">
      <c r="A35" s="84"/>
      <c r="B35" s="85"/>
      <c r="C35" s="83"/>
      <c r="D35" s="120"/>
      <c r="E35" s="121"/>
      <c r="F35" s="83"/>
      <c r="G35" s="4"/>
    </row>
    <row r="36" spans="1:7" ht="9.9499999999999993" customHeight="1" x14ac:dyDescent="0.25">
      <c r="A36" s="86"/>
      <c r="B36" s="87"/>
      <c r="C36" s="88"/>
      <c r="D36" s="89"/>
      <c r="E36" s="89"/>
      <c r="F36" s="89"/>
      <c r="G36" s="4"/>
    </row>
    <row r="37" spans="1:7" ht="10.5" customHeight="1" x14ac:dyDescent="0.25">
      <c r="A37" s="90"/>
      <c r="B37" s="91"/>
      <c r="C37" s="88"/>
      <c r="D37" s="92"/>
      <c r="E37" s="122"/>
      <c r="F37" s="123"/>
      <c r="G37" s="4"/>
    </row>
    <row r="38" spans="1:7" x14ac:dyDescent="0.25">
      <c r="A38" s="93"/>
      <c r="B38" s="94"/>
      <c r="C38" s="83"/>
      <c r="D38" s="124"/>
      <c r="E38" s="125"/>
      <c r="F38" s="84"/>
      <c r="G38" s="4"/>
    </row>
    <row r="39" spans="1:7" ht="11.1" customHeight="1" x14ac:dyDescent="0.25">
      <c r="A39" s="83"/>
      <c r="B39" s="85"/>
      <c r="C39" s="83"/>
      <c r="D39" s="120"/>
      <c r="E39" s="121"/>
      <c r="F39" s="83"/>
      <c r="G39" s="4"/>
    </row>
    <row r="40" spans="1:7" ht="11.1" customHeight="1" x14ac:dyDescent="0.25">
      <c r="A40" s="83"/>
      <c r="B40" s="84"/>
      <c r="C40" s="83"/>
      <c r="D40" s="84"/>
      <c r="E40" s="84"/>
      <c r="F40" s="83"/>
      <c r="G40" s="4"/>
    </row>
    <row r="41" spans="1:7" ht="11.1" customHeight="1" x14ac:dyDescent="0.25">
      <c r="A41" s="4"/>
      <c r="B41" s="59"/>
      <c r="C41" s="4"/>
      <c r="D41" s="59"/>
      <c r="E41" s="59"/>
      <c r="F41" s="4"/>
      <c r="G41" s="4"/>
    </row>
    <row r="42" spans="1:7" ht="11.1" customHeight="1" x14ac:dyDescent="0.25">
      <c r="A42" s="4"/>
      <c r="B42" s="59"/>
      <c r="C42" s="4"/>
      <c r="D42" s="59"/>
      <c r="E42" s="59"/>
      <c r="F42" s="4"/>
      <c r="G42" s="4"/>
    </row>
    <row r="43" spans="1:7" ht="11.1" customHeight="1" x14ac:dyDescent="0.25">
      <c r="A43" s="4"/>
      <c r="B43" s="59"/>
      <c r="C43" s="4"/>
      <c r="D43" s="59"/>
      <c r="E43" s="59"/>
      <c r="F43" s="4"/>
      <c r="G43" s="4"/>
    </row>
    <row r="44" spans="1:7" ht="11.1" customHeight="1" x14ac:dyDescent="0.25">
      <c r="A44" s="83"/>
      <c r="B44" s="84"/>
      <c r="C44" s="83"/>
      <c r="D44" s="84"/>
      <c r="E44" s="84"/>
      <c r="F44" s="83"/>
      <c r="G44" s="4"/>
    </row>
    <row r="45" spans="1:7" ht="11.1" customHeight="1" x14ac:dyDescent="0.25">
      <c r="A45" s="83"/>
      <c r="B45" s="84"/>
      <c r="C45" s="83"/>
      <c r="D45" s="84"/>
      <c r="E45" s="84"/>
      <c r="F45" s="83"/>
      <c r="G45" s="4"/>
    </row>
    <row r="46" spans="1:7" ht="17.100000000000001" customHeight="1" x14ac:dyDescent="0.25">
      <c r="A46" s="95"/>
      <c r="B46" s="82"/>
      <c r="C46" s="88"/>
      <c r="D46" s="95"/>
      <c r="E46" s="95"/>
      <c r="F46" s="96"/>
      <c r="G46" s="4"/>
    </row>
    <row r="47" spans="1:7" ht="17.25" customHeight="1" x14ac:dyDescent="0.25">
      <c r="A47" s="81"/>
      <c r="B47" s="97"/>
      <c r="C47" s="83"/>
      <c r="D47" s="118"/>
      <c r="E47" s="119"/>
      <c r="F47" s="96"/>
      <c r="G47" s="4"/>
    </row>
    <row r="48" spans="1:7" ht="12" customHeight="1" x14ac:dyDescent="0.25">
      <c r="A48" s="84"/>
      <c r="B48" s="85"/>
      <c r="C48" s="83"/>
      <c r="D48" s="120"/>
      <c r="E48" s="121"/>
      <c r="F48" s="96"/>
      <c r="G48" s="4"/>
    </row>
    <row r="49" spans="1:7" ht="17.100000000000001" customHeight="1" x14ac:dyDescent="0.25">
      <c r="A49" s="81"/>
      <c r="B49" s="81"/>
      <c r="C49" s="81"/>
      <c r="D49" s="88"/>
      <c r="E49" s="95"/>
      <c r="F49" s="95"/>
      <c r="G49" s="4"/>
    </row>
    <row r="50" spans="1:7" hidden="1" x14ac:dyDescent="0.25">
      <c r="A50" s="81"/>
      <c r="B50" s="81"/>
      <c r="C50" s="81"/>
      <c r="D50" s="88"/>
      <c r="E50" s="95"/>
      <c r="F50" s="83"/>
      <c r="G50" s="4"/>
    </row>
    <row r="51" spans="1:7" hidden="1" x14ac:dyDescent="0.25">
      <c r="A51" s="96"/>
      <c r="B51" s="81"/>
      <c r="C51" s="81"/>
      <c r="D51" s="118"/>
      <c r="E51" s="119"/>
      <c r="F51" s="96"/>
      <c r="G51" s="4"/>
    </row>
    <row r="52" spans="1:7" hidden="1" x14ac:dyDescent="0.25">
      <c r="A52" s="96"/>
      <c r="B52" s="85"/>
      <c r="C52" s="83"/>
      <c r="D52" s="120"/>
      <c r="E52" s="121"/>
      <c r="F52" s="96"/>
      <c r="G52" s="4"/>
    </row>
    <row r="53" spans="1:7" ht="17.100000000000001" customHeight="1" x14ac:dyDescent="0.25">
      <c r="A53" s="96"/>
      <c r="B53" s="84"/>
      <c r="C53" s="83"/>
      <c r="D53" s="84"/>
      <c r="E53" s="84"/>
      <c r="F53" s="96"/>
      <c r="G53" s="4"/>
    </row>
    <row r="54" spans="1:7" hidden="1" x14ac:dyDescent="0.25">
      <c r="A54" s="81"/>
      <c r="B54" s="81"/>
      <c r="C54" s="81"/>
      <c r="D54" s="88"/>
      <c r="E54" s="95"/>
      <c r="F54" s="96"/>
      <c r="G54" s="4"/>
    </row>
    <row r="55" spans="1:7" hidden="1" x14ac:dyDescent="0.25">
      <c r="A55" s="96"/>
      <c r="B55" s="81"/>
      <c r="C55" s="81"/>
      <c r="D55" s="118"/>
      <c r="E55" s="119"/>
      <c r="F55" s="96"/>
      <c r="G55" s="4"/>
    </row>
    <row r="56" spans="1:7" hidden="1" x14ac:dyDescent="0.25">
      <c r="A56" s="96"/>
      <c r="B56" s="85"/>
      <c r="C56" s="83"/>
      <c r="D56" s="120"/>
      <c r="E56" s="121"/>
      <c r="F56" s="96"/>
      <c r="G56" s="4"/>
    </row>
    <row r="57" spans="1:7" ht="17.100000000000001" customHeight="1" x14ac:dyDescent="0.25">
      <c r="A57" s="81"/>
      <c r="B57" s="81"/>
      <c r="C57" s="81"/>
      <c r="D57" s="88"/>
      <c r="E57" s="95"/>
      <c r="F57" s="95"/>
      <c r="G57" s="4"/>
    </row>
    <row r="58" spans="1:7" ht="17.100000000000001" customHeight="1" x14ac:dyDescent="0.25">
      <c r="A58" s="81"/>
      <c r="B58" s="86"/>
      <c r="C58" s="86"/>
      <c r="D58" s="88"/>
      <c r="E58" s="98"/>
      <c r="F58" s="98"/>
      <c r="G58" s="4"/>
    </row>
    <row r="59" spans="1:7" hidden="1" x14ac:dyDescent="0.25">
      <c r="A59" s="99"/>
      <c r="B59" s="99"/>
      <c r="C59" s="99"/>
      <c r="D59" s="99"/>
      <c r="E59" s="99"/>
      <c r="F59" s="99"/>
      <c r="G59" s="4"/>
    </row>
    <row r="60" spans="1:7" hidden="1" x14ac:dyDescent="0.25">
      <c r="A60" s="126"/>
      <c r="B60" s="127"/>
      <c r="C60" s="127"/>
      <c r="D60" s="127"/>
      <c r="E60" s="127"/>
      <c r="F60" s="127"/>
      <c r="G60" s="4"/>
    </row>
    <row r="61" spans="1:7" hidden="1" x14ac:dyDescent="0.25">
      <c r="A61" s="100"/>
      <c r="B61" s="100"/>
      <c r="C61" s="100"/>
      <c r="D61" s="100"/>
      <c r="E61" s="100"/>
      <c r="F61" s="100"/>
      <c r="G61" s="4"/>
    </row>
    <row r="62" spans="1:7" x14ac:dyDescent="0.25">
      <c r="A62" s="101"/>
      <c r="B62" s="101"/>
      <c r="C62" s="101"/>
      <c r="D62" s="101"/>
      <c r="E62" s="101"/>
      <c r="F62" s="101"/>
    </row>
    <row r="63" spans="1:7" x14ac:dyDescent="0.25">
      <c r="A63" s="101"/>
      <c r="B63" s="101"/>
      <c r="C63" s="101"/>
      <c r="D63" s="101"/>
      <c r="E63" s="101"/>
      <c r="F63" s="101"/>
    </row>
    <row r="64" spans="1:7" x14ac:dyDescent="0.25">
      <c r="A64" s="101"/>
      <c r="B64" s="101"/>
      <c r="C64" s="101"/>
      <c r="D64" s="101"/>
      <c r="E64" s="101"/>
      <c r="F64" s="101"/>
    </row>
  </sheetData>
  <mergeCells count="19">
    <mergeCell ref="D56:E56"/>
    <mergeCell ref="A60:F60"/>
    <mergeCell ref="D47:E47"/>
    <mergeCell ref="D48:E48"/>
    <mergeCell ref="D51:E51"/>
    <mergeCell ref="D52:E52"/>
    <mergeCell ref="D55:E55"/>
    <mergeCell ref="D34:E34"/>
    <mergeCell ref="D35:E35"/>
    <mergeCell ref="E37:F37"/>
    <mergeCell ref="D38:E38"/>
    <mergeCell ref="D39:E39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1988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F9E8CF-B825-4A14-B6FC-A5BAC53C50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ufin391</cp:lastModifiedBy>
  <cp:lastPrinted>2023-11-14T11:21:10Z</cp:lastPrinted>
  <dcterms:created xsi:type="dcterms:W3CDTF">2023-11-10T14:29:18Z</dcterms:created>
  <dcterms:modified xsi:type="dcterms:W3CDTF">2023-11-14T11:21:18Z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SV_0503117M_20220601_3.xlsx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