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3"/>
  <workbookPr defaultThemeVersion="124226"/>
  <mc:AlternateContent xmlns:mc="http://schemas.openxmlformats.org/markup-compatibility/2006">
    <mc:Choice Requires="x15">
      <x15ac:absPath xmlns:x15ac="http://schemas.microsoft.com/office/spreadsheetml/2010/11/ac" url="\\rio\УФ\Маслакова ОС\Бюджет 2025-2027\ПОФС для ГРБС\"/>
    </mc:Choice>
  </mc:AlternateContent>
  <xr:revisionPtr revIDLastSave="0" documentId="13_ncr:1_{1299BA0D-7D78-49DD-9AD4-394AE68198D5}" xr6:coauthVersionLast="36" xr6:coauthVersionMax="40" xr10:uidLastSave="{00000000-0000-0000-0000-000000000000}"/>
  <bookViews>
    <workbookView xWindow="9030" yWindow="435" windowWidth="13860" windowHeight="9630" xr2:uid="{00000000-000D-0000-FFFF-FFFF00000000}"/>
  </bookViews>
  <sheets>
    <sheet name="2025-2027" sheetId="4" r:id="rId1"/>
  </sheets>
  <definedNames>
    <definedName name="_xlnm._FilterDatabase" localSheetId="0" hidden="1">'2025-2027'!$E$2:$E$93</definedName>
    <definedName name="_xlnm.Print_Titles" localSheetId="0">'2025-2027'!$6:$7</definedName>
  </definedNames>
  <calcPr calcId="191029"/>
</workbook>
</file>

<file path=xl/calcChain.xml><?xml version="1.0" encoding="utf-8"?>
<calcChain xmlns="http://schemas.openxmlformats.org/spreadsheetml/2006/main">
  <c r="F35" i="4" l="1"/>
  <c r="H73" i="4" l="1"/>
  <c r="G73" i="4"/>
  <c r="F73" i="4"/>
  <c r="G67" i="4"/>
  <c r="H10" i="4" l="1"/>
  <c r="G10" i="4"/>
  <c r="F10" i="4"/>
  <c r="F34" i="4" l="1"/>
  <c r="H59" i="4"/>
  <c r="G35" i="4" l="1"/>
  <c r="G71" i="4" l="1"/>
  <c r="G34" i="4" l="1"/>
  <c r="H34" i="4"/>
  <c r="F32" i="4"/>
  <c r="H26" i="4"/>
  <c r="F26" i="4"/>
  <c r="F28" i="4"/>
  <c r="G28" i="4"/>
  <c r="G26" i="4" s="1"/>
  <c r="H28" i="4"/>
  <c r="H35" i="4" l="1"/>
  <c r="H24" i="4"/>
  <c r="H22" i="4" s="1"/>
  <c r="G24" i="4"/>
  <c r="G22" i="4" s="1"/>
  <c r="F24" i="4"/>
  <c r="F22" i="4" s="1"/>
  <c r="H18" i="4"/>
  <c r="G18" i="4"/>
  <c r="F18" i="4"/>
  <c r="H17" i="4"/>
  <c r="G17" i="4"/>
  <c r="F17" i="4"/>
  <c r="H8" i="4"/>
  <c r="G8" i="4"/>
  <c r="F8" i="4"/>
  <c r="G32" i="4" l="1"/>
  <c r="H32" i="4"/>
  <c r="F63" i="4"/>
  <c r="F15" i="4"/>
  <c r="F62" i="4"/>
  <c r="H63" i="4"/>
  <c r="H15" i="4"/>
  <c r="G63" i="4"/>
  <c r="G15" i="4"/>
  <c r="H62" i="4"/>
  <c r="G62" i="4"/>
  <c r="G60" i="4" l="1"/>
  <c r="G65" i="4" s="1"/>
  <c r="F60" i="4"/>
  <c r="F67" i="4" s="1"/>
  <c r="F71" i="4" s="1"/>
  <c r="H60" i="4"/>
  <c r="H65" i="4" l="1"/>
  <c r="H67" i="4" l="1"/>
  <c r="H71" i="4" s="1"/>
</calcChain>
</file>

<file path=xl/sharedStrings.xml><?xml version="1.0" encoding="utf-8"?>
<sst xmlns="http://schemas.openxmlformats.org/spreadsheetml/2006/main" count="211" uniqueCount="77">
  <si>
    <t>Наменование ведомства</t>
  </si>
  <si>
    <t>из них</t>
  </si>
  <si>
    <t>01.03</t>
  </si>
  <si>
    <t>Функционирование законодательных (представительных) органов  государственной власти и представительных органов муниципальных образований</t>
  </si>
  <si>
    <t>01.13</t>
  </si>
  <si>
    <t>Другие общегосударственные вопросы</t>
  </si>
  <si>
    <t>04.10</t>
  </si>
  <si>
    <t>10.01</t>
  </si>
  <si>
    <t>07.07</t>
  </si>
  <si>
    <t>04.12</t>
  </si>
  <si>
    <t>Другие вопросы в области национальной экономики</t>
  </si>
  <si>
    <t>08.01</t>
  </si>
  <si>
    <t>11.05</t>
  </si>
  <si>
    <t>06.05</t>
  </si>
  <si>
    <t>08.04</t>
  </si>
  <si>
    <t>Общий итог</t>
  </si>
  <si>
    <t>Раздел, подраз-дел</t>
  </si>
  <si>
    <t>Наменование подраздела</t>
  </si>
  <si>
    <t>средства местного бюджета</t>
  </si>
  <si>
    <t>МБ</t>
  </si>
  <si>
    <t>002</t>
  </si>
  <si>
    <t>Администрация Кольского района</t>
  </si>
  <si>
    <t>009</t>
  </si>
  <si>
    <t>010</t>
  </si>
  <si>
    <t>05.02</t>
  </si>
  <si>
    <t>04.09</t>
  </si>
  <si>
    <t>05.01</t>
  </si>
  <si>
    <t>средства областного бюджета</t>
  </si>
  <si>
    <t>ОБ</t>
  </si>
  <si>
    <t>05.05</t>
  </si>
  <si>
    <t>из них:</t>
  </si>
  <si>
    <t>Управление муниципальным имуществом администрации Кольского района</t>
  </si>
  <si>
    <t>05.03</t>
  </si>
  <si>
    <t xml:space="preserve">тыс. руб. </t>
  </si>
  <si>
    <t>007</t>
  </si>
  <si>
    <t>Управление земельными ресурсами администрации Кольского района</t>
  </si>
  <si>
    <t>Управление финансов администрации Кольского района</t>
  </si>
  <si>
    <t>012</t>
  </si>
  <si>
    <t>01.02</t>
  </si>
  <si>
    <t>Функционирование высшего должностного лица субъекта Российской Федерации и муниципального образования</t>
  </si>
  <si>
    <t>01.11</t>
  </si>
  <si>
    <t>Резервный фонд администрации Кольского района</t>
  </si>
  <si>
    <t>04.05</t>
  </si>
  <si>
    <t>01.06</t>
  </si>
  <si>
    <t>Обеспечение деятельости финансовых, налоговых и таможенных органов и органов финансового (финансово-бюджетного надзора)</t>
  </si>
  <si>
    <t>Предельные объемы финансовых средств в разрезе главных распорядителей бюджета города Колы</t>
  </si>
  <si>
    <t>Сельское хозяйство и рыболовство</t>
  </si>
  <si>
    <t>Дорожное хозяйство (дорожные фонды)</t>
  </si>
  <si>
    <t>Связь и информатика</t>
  </si>
  <si>
    <t>Жилищное хозяйство</t>
  </si>
  <si>
    <t>Коммунальное хозяйство</t>
  </si>
  <si>
    <t>Благоустройство</t>
  </si>
  <si>
    <t>Другие вопросы в области жилищно-коммунального хозяйства</t>
  </si>
  <si>
    <t>Другие вопросы в области охраны окружающей среды</t>
  </si>
  <si>
    <t xml:space="preserve"> Молодежная политика и оздоровление детей</t>
  </si>
  <si>
    <t>Культура</t>
  </si>
  <si>
    <t>Другие вопросы в области культуры, кинематографии</t>
  </si>
  <si>
    <t>Пенсионное обеспечение</t>
  </si>
  <si>
    <t>Другие вопросы в области физической культуры и спорта</t>
  </si>
  <si>
    <t>Защита населения и территории от чрезвычайных ситуаций природного и техногенного характера, гражданская оборона</t>
  </si>
  <si>
    <t>Охрана семьи и детства</t>
  </si>
  <si>
    <t>10.04</t>
  </si>
  <si>
    <t>03.10</t>
  </si>
  <si>
    <t>УУР</t>
  </si>
  <si>
    <t>Всего расходы</t>
  </si>
  <si>
    <t>Всего доходы</t>
  </si>
  <si>
    <t>Дефицит</t>
  </si>
  <si>
    <t xml:space="preserve">Предельные объемы финансовых средств на 2025 год </t>
  </si>
  <si>
    <t>01.07</t>
  </si>
  <si>
    <t>Обеспечение проведения выборов и референдумов</t>
  </si>
  <si>
    <t xml:space="preserve">Предельные объемы финансовых средств на 2026 год </t>
  </si>
  <si>
    <t>13.01</t>
  </si>
  <si>
    <t>Обслуживание государственного (муниципального) долга</t>
  </si>
  <si>
    <t>Совет депутатов городского поселения город Кола Кольского муниципального района Мурманской области</t>
  </si>
  <si>
    <t>Источник финансирования</t>
  </si>
  <si>
    <t>Код ведомства</t>
  </si>
  <si>
    <t xml:space="preserve">Предельные объемы финансовых средств на 2027 год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</si>
</sst>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,##0.0"/>
    <numFmt numFmtId="165" formatCode="0.0"/>
    <numFmt numFmtId="166" formatCode="0.000"/>
    <numFmt numFmtId="167" formatCode="_-* #,##0_р_._-;\-* #,##0_р_._-;_-* &quot;-&quot;_р_._-;_-@_-"/>
    <numFmt numFmtId="168" formatCode="_-* #,##0.00_р_._-;\-* #,##0.00_р_._-;_-* &quot;-&quot;??_р_._-;_-@_-"/>
    <numFmt numFmtId="169" formatCode="_(* #,##0.00_);_(* \(#,##0.00\);_(* &quot;-&quot;??_);_(@_)"/>
  </numFmts>
  <fonts count="37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0"/>
      <color rgb="FF000000"/>
      <name val="Arial CYR"/>
      <family val="2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sz val="11"/>
      <name val="Calibri"/>
      <family val="2"/>
    </font>
    <font>
      <sz val="10"/>
      <name val="Arial"/>
      <family val="2"/>
      <charset val="204"/>
    </font>
    <font>
      <sz val="11"/>
      <name val="Calibri"/>
      <family val="2"/>
      <scheme val="minor"/>
    </font>
    <font>
      <sz val="10"/>
      <color rgb="FF000000"/>
      <name val="Arial Cyr"/>
    </font>
    <font>
      <sz val="10"/>
      <color rgb="FF000000"/>
      <name val="Arial Cyr"/>
      <family val="2"/>
    </font>
    <font>
      <b/>
      <sz val="12"/>
      <color rgb="FF000000"/>
      <name val="Arial Cyr"/>
    </font>
    <font>
      <b/>
      <sz val="12"/>
      <color rgb="FF000000"/>
      <name val="Arial Cyr"/>
      <family val="2"/>
    </font>
    <font>
      <b/>
      <sz val="10"/>
      <color rgb="FF000000"/>
      <name val="Arial CYR"/>
    </font>
    <font>
      <sz val="14"/>
      <color indexed="8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4"/>
      <color rgb="FF000000"/>
      <name val="Times New Roman"/>
      <family val="1"/>
      <charset val="204"/>
    </font>
    <font>
      <sz val="14"/>
      <name val="Times New Roman"/>
      <family val="1"/>
      <charset val="204"/>
    </font>
  </fonts>
  <fills count="3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FF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65"/>
        <bgColor indexed="64"/>
      </patternFill>
    </fill>
    <fill>
      <patternFill patternType="solid">
        <fgColor rgb="FFC0C0C0"/>
      </patternFill>
    </fill>
    <fill>
      <patternFill patternType="solid">
        <fgColor rgb="FFFFFF99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04">
    <xf numFmtId="0" fontId="0" fillId="0" borderId="0"/>
    <xf numFmtId="4" fontId="4" fillId="3" borderId="18">
      <alignment horizontal="right" vertical="top" shrinkToFit="1"/>
    </xf>
    <xf numFmtId="0" fontId="6" fillId="0" borderId="0" applyNumberFormat="0" applyFill="0" applyBorder="0" applyAlignment="0" applyProtection="0"/>
    <xf numFmtId="0" fontId="7" fillId="0" borderId="19" applyNumberFormat="0" applyFill="0" applyAlignment="0" applyProtection="0"/>
    <xf numFmtId="0" fontId="8" fillId="0" borderId="20" applyNumberFormat="0" applyFill="0" applyAlignment="0" applyProtection="0"/>
    <xf numFmtId="0" fontId="9" fillId="0" borderId="21" applyNumberFormat="0" applyFill="0" applyAlignment="0" applyProtection="0"/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5" borderId="0" applyNumberFormat="0" applyBorder="0" applyAlignment="0" applyProtection="0"/>
    <xf numFmtId="0" fontId="12" fillId="6" borderId="0" applyNumberFormat="0" applyBorder="0" applyAlignment="0" applyProtection="0"/>
    <xf numFmtId="0" fontId="13" fillId="7" borderId="22" applyNumberFormat="0" applyAlignment="0" applyProtection="0"/>
    <xf numFmtId="0" fontId="14" fillId="8" borderId="23" applyNumberFormat="0" applyAlignment="0" applyProtection="0"/>
    <xf numFmtId="0" fontId="15" fillId="8" borderId="22" applyNumberFormat="0" applyAlignment="0" applyProtection="0"/>
    <xf numFmtId="0" fontId="16" fillId="0" borderId="24" applyNumberFormat="0" applyFill="0" applyAlignment="0" applyProtection="0"/>
    <xf numFmtId="0" fontId="17" fillId="9" borderId="25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27" applyNumberFormat="0" applyFill="0" applyAlignment="0" applyProtection="0"/>
    <xf numFmtId="0" fontId="21" fillId="11" borderId="0" applyNumberFormat="0" applyBorder="0" applyAlignment="0" applyProtection="0"/>
    <xf numFmtId="0" fontId="21" fillId="13" borderId="0" applyNumberFormat="0" applyBorder="0" applyAlignment="0" applyProtection="0"/>
    <xf numFmtId="0" fontId="21" fillId="15" borderId="0" applyNumberFormat="0" applyBorder="0" applyAlignment="0" applyProtection="0"/>
    <xf numFmtId="0" fontId="21" fillId="19" borderId="0" applyNumberFormat="0" applyBorder="0" applyAlignment="0" applyProtection="0"/>
    <xf numFmtId="0" fontId="21" fillId="22" borderId="0" applyNumberFormat="0" applyBorder="0" applyAlignment="0" applyProtection="0"/>
    <xf numFmtId="0" fontId="21" fillId="23" borderId="0" applyNumberFormat="0" applyBorder="0" applyAlignment="0" applyProtection="0"/>
    <xf numFmtId="0" fontId="22" fillId="0" borderId="0"/>
    <xf numFmtId="0" fontId="5" fillId="12" borderId="0" applyNumberFormat="0" applyBorder="0" applyAlignment="0" applyProtection="0"/>
    <xf numFmtId="0" fontId="5" fillId="14" borderId="0" applyNumberFormat="0" applyBorder="0" applyAlignment="0" applyProtection="0"/>
    <xf numFmtId="0" fontId="5" fillId="16" borderId="0" applyNumberFormat="0" applyBorder="0" applyAlignment="0" applyProtection="0"/>
    <xf numFmtId="0" fontId="5" fillId="20" borderId="0" applyNumberFormat="0" applyBorder="0" applyAlignment="0" applyProtection="0"/>
    <xf numFmtId="0" fontId="5" fillId="17" borderId="0" applyNumberFormat="0" applyBorder="0" applyAlignment="0" applyProtection="0"/>
    <xf numFmtId="0" fontId="21" fillId="18" borderId="0" applyNumberFormat="0" applyBorder="0" applyAlignment="0" applyProtection="0"/>
    <xf numFmtId="0" fontId="21" fillId="21" borderId="0" applyNumberFormat="0" applyBorder="0" applyAlignment="0" applyProtection="0"/>
    <xf numFmtId="0" fontId="21" fillId="24" borderId="0" applyNumberFormat="0" applyBorder="0" applyAlignment="0" applyProtection="0"/>
    <xf numFmtId="0" fontId="27" fillId="0" borderId="0"/>
    <xf numFmtId="0" fontId="27" fillId="0" borderId="0"/>
    <xf numFmtId="0" fontId="28" fillId="0" borderId="0"/>
    <xf numFmtId="0" fontId="28" fillId="0" borderId="0"/>
    <xf numFmtId="0" fontId="29" fillId="0" borderId="0"/>
    <xf numFmtId="0" fontId="28" fillId="0" borderId="0"/>
    <xf numFmtId="0" fontId="28" fillId="0" borderId="0"/>
    <xf numFmtId="0" fontId="29" fillId="0" borderId="0"/>
    <xf numFmtId="0" fontId="27" fillId="0" borderId="0"/>
    <xf numFmtId="0" fontId="28" fillId="26" borderId="0"/>
    <xf numFmtId="0" fontId="28" fillId="26" borderId="0"/>
    <xf numFmtId="0" fontId="29" fillId="26" borderId="0"/>
    <xf numFmtId="0" fontId="28" fillId="0" borderId="0">
      <alignment wrapText="1"/>
    </xf>
    <xf numFmtId="0" fontId="28" fillId="0" borderId="0">
      <alignment wrapText="1"/>
    </xf>
    <xf numFmtId="0" fontId="29" fillId="0" borderId="0">
      <alignment wrapText="1"/>
    </xf>
    <xf numFmtId="0" fontId="28" fillId="0" borderId="0"/>
    <xf numFmtId="0" fontId="28" fillId="0" borderId="0"/>
    <xf numFmtId="0" fontId="29" fillId="0" borderId="0"/>
    <xf numFmtId="0" fontId="30" fillId="0" borderId="0">
      <alignment horizontal="center" wrapText="1"/>
    </xf>
    <xf numFmtId="0" fontId="30" fillId="0" borderId="0">
      <alignment horizontal="center"/>
    </xf>
    <xf numFmtId="0" fontId="31" fillId="0" borderId="0">
      <alignment horizontal="center"/>
    </xf>
    <xf numFmtId="0" fontId="30" fillId="0" borderId="0">
      <alignment horizontal="center" wrapText="1"/>
    </xf>
    <xf numFmtId="0" fontId="30" fillId="0" borderId="0">
      <alignment horizontal="center"/>
    </xf>
    <xf numFmtId="0" fontId="31" fillId="0" borderId="0">
      <alignment horizontal="center" wrapText="1"/>
    </xf>
    <xf numFmtId="0" fontId="30" fillId="0" borderId="0">
      <alignment horizontal="center"/>
    </xf>
    <xf numFmtId="0" fontId="28" fillId="0" borderId="0">
      <alignment horizontal="right"/>
    </xf>
    <xf numFmtId="0" fontId="29" fillId="0" borderId="0">
      <alignment horizontal="right"/>
    </xf>
    <xf numFmtId="0" fontId="30" fillId="0" borderId="0">
      <alignment horizontal="center"/>
    </xf>
    <xf numFmtId="0" fontId="28" fillId="0" borderId="0">
      <alignment horizontal="right"/>
    </xf>
    <xf numFmtId="0" fontId="31" fillId="0" borderId="0">
      <alignment horizontal="center"/>
    </xf>
    <xf numFmtId="0" fontId="28" fillId="0" borderId="0">
      <alignment horizontal="right"/>
    </xf>
    <xf numFmtId="0" fontId="28" fillId="26" borderId="28"/>
    <xf numFmtId="0" fontId="29" fillId="26" borderId="28"/>
    <xf numFmtId="0" fontId="28" fillId="0" borderId="0">
      <alignment horizontal="right"/>
    </xf>
    <xf numFmtId="0" fontId="28" fillId="26" borderId="28"/>
    <xf numFmtId="0" fontId="29" fillId="0" borderId="0">
      <alignment horizontal="right"/>
    </xf>
    <xf numFmtId="0" fontId="28" fillId="26" borderId="28"/>
    <xf numFmtId="0" fontId="28" fillId="0" borderId="18">
      <alignment horizontal="center" vertical="center" wrapText="1"/>
    </xf>
    <xf numFmtId="0" fontId="29" fillId="0" borderId="18">
      <alignment horizontal="center" vertical="center" wrapText="1"/>
    </xf>
    <xf numFmtId="0" fontId="28" fillId="26" borderId="28"/>
    <xf numFmtId="0" fontId="28" fillId="0" borderId="18">
      <alignment horizontal="center" vertical="center" wrapText="1"/>
    </xf>
    <xf numFmtId="0" fontId="29" fillId="26" borderId="28"/>
    <xf numFmtId="0" fontId="28" fillId="0" borderId="18">
      <alignment horizontal="center" vertical="center" wrapText="1"/>
    </xf>
    <xf numFmtId="0" fontId="28" fillId="26" borderId="29"/>
    <xf numFmtId="0" fontId="29" fillId="26" borderId="29"/>
    <xf numFmtId="0" fontId="28" fillId="0" borderId="18">
      <alignment horizontal="center" vertical="center" wrapText="1"/>
    </xf>
    <xf numFmtId="0" fontId="28" fillId="26" borderId="29"/>
    <xf numFmtId="0" fontId="29" fillId="0" borderId="18">
      <alignment horizontal="center" vertical="center" wrapText="1"/>
    </xf>
    <xf numFmtId="0" fontId="28" fillId="26" borderId="30"/>
    <xf numFmtId="0" fontId="28" fillId="26" borderId="0">
      <alignment shrinkToFit="1"/>
    </xf>
    <xf numFmtId="0" fontId="29" fillId="26" borderId="0">
      <alignment shrinkToFit="1"/>
    </xf>
    <xf numFmtId="0" fontId="28" fillId="26" borderId="30"/>
    <xf numFmtId="0" fontId="28" fillId="26" borderId="0">
      <alignment shrinkToFit="1"/>
    </xf>
    <xf numFmtId="0" fontId="29" fillId="26" borderId="30"/>
    <xf numFmtId="49" fontId="28" fillId="0" borderId="18">
      <alignment horizontal="left" vertical="top" wrapText="1" indent="2"/>
    </xf>
    <xf numFmtId="0" fontId="32" fillId="0" borderId="29">
      <alignment horizontal="right"/>
    </xf>
    <xf numFmtId="0" fontId="4" fillId="0" borderId="29">
      <alignment horizontal="right"/>
    </xf>
    <xf numFmtId="49" fontId="28" fillId="0" borderId="18">
      <alignment horizontal="left" vertical="top" wrapText="1" indent="2"/>
    </xf>
    <xf numFmtId="0" fontId="32" fillId="0" borderId="29">
      <alignment horizontal="right"/>
    </xf>
    <xf numFmtId="49" fontId="29" fillId="0" borderId="18">
      <alignment horizontal="left" vertical="top" wrapText="1" indent="2"/>
    </xf>
    <xf numFmtId="49" fontId="28" fillId="0" borderId="18">
      <alignment horizontal="center" vertical="top" shrinkToFit="1"/>
    </xf>
    <xf numFmtId="4" fontId="32" fillId="27" borderId="29">
      <alignment horizontal="right" vertical="top" shrinkToFit="1"/>
    </xf>
    <xf numFmtId="4" fontId="4" fillId="27" borderId="29">
      <alignment horizontal="right" vertical="top" shrinkToFit="1"/>
    </xf>
    <xf numFmtId="49" fontId="28" fillId="0" borderId="18">
      <alignment horizontal="center" vertical="top" shrinkToFit="1"/>
    </xf>
    <xf numFmtId="4" fontId="32" fillId="27" borderId="29">
      <alignment horizontal="right" vertical="top" shrinkToFit="1"/>
    </xf>
    <xf numFmtId="49" fontId="29" fillId="0" borderId="18">
      <alignment horizontal="center" vertical="top" shrinkToFit="1"/>
    </xf>
    <xf numFmtId="4" fontId="28" fillId="0" borderId="18">
      <alignment horizontal="right" vertical="top" shrinkToFit="1"/>
    </xf>
    <xf numFmtId="4" fontId="32" fillId="3" borderId="29">
      <alignment horizontal="right" vertical="top" shrinkToFit="1"/>
    </xf>
    <xf numFmtId="4" fontId="4" fillId="3" borderId="29">
      <alignment horizontal="right" vertical="top" shrinkToFit="1"/>
    </xf>
    <xf numFmtId="4" fontId="28" fillId="0" borderId="18">
      <alignment horizontal="right" vertical="top" shrinkToFit="1"/>
    </xf>
    <xf numFmtId="4" fontId="32" fillId="3" borderId="29">
      <alignment horizontal="right" vertical="top" shrinkToFit="1"/>
    </xf>
    <xf numFmtId="4" fontId="29" fillId="0" borderId="18">
      <alignment horizontal="right" vertical="top" shrinkToFit="1"/>
    </xf>
    <xf numFmtId="10" fontId="28" fillId="0" borderId="18">
      <alignment horizontal="right" vertical="top" shrinkToFit="1"/>
    </xf>
    <xf numFmtId="0" fontId="28" fillId="0" borderId="0">
      <alignment horizontal="left" wrapText="1"/>
    </xf>
    <xf numFmtId="0" fontId="29" fillId="0" borderId="0">
      <alignment horizontal="left" wrapText="1"/>
    </xf>
    <xf numFmtId="10" fontId="28" fillId="0" borderId="18">
      <alignment horizontal="right" vertical="top" shrinkToFit="1"/>
    </xf>
    <xf numFmtId="0" fontId="28" fillId="0" borderId="0">
      <alignment horizontal="left" wrapText="1"/>
    </xf>
    <xf numFmtId="10" fontId="29" fillId="0" borderId="18">
      <alignment horizontal="right" vertical="top" shrinkToFit="1"/>
    </xf>
    <xf numFmtId="0" fontId="28" fillId="26" borderId="30">
      <alignment shrinkToFit="1"/>
    </xf>
    <xf numFmtId="0" fontId="32" fillId="0" borderId="18">
      <alignment vertical="top" wrapText="1"/>
    </xf>
    <xf numFmtId="0" fontId="4" fillId="0" borderId="18">
      <alignment vertical="top" wrapText="1"/>
    </xf>
    <xf numFmtId="0" fontId="28" fillId="26" borderId="30">
      <alignment shrinkToFit="1"/>
    </xf>
    <xf numFmtId="0" fontId="32" fillId="0" borderId="18">
      <alignment vertical="top" wrapText="1"/>
    </xf>
    <xf numFmtId="0" fontId="29" fillId="26" borderId="30">
      <alignment shrinkToFit="1"/>
    </xf>
    <xf numFmtId="0" fontId="32" fillId="0" borderId="18">
      <alignment horizontal="left"/>
    </xf>
    <xf numFmtId="49" fontId="28" fillId="0" borderId="18">
      <alignment horizontal="center" vertical="top" shrinkToFit="1"/>
    </xf>
    <xf numFmtId="49" fontId="29" fillId="0" borderId="18">
      <alignment horizontal="center" vertical="top" shrinkToFit="1"/>
    </xf>
    <xf numFmtId="0" fontId="32" fillId="0" borderId="18">
      <alignment horizontal="left"/>
    </xf>
    <xf numFmtId="49" fontId="28" fillId="0" borderId="18">
      <alignment horizontal="center" vertical="top" shrinkToFit="1"/>
    </xf>
    <xf numFmtId="0" fontId="4" fillId="0" borderId="18">
      <alignment horizontal="left"/>
    </xf>
    <xf numFmtId="4" fontId="32" fillId="10" borderId="18">
      <alignment horizontal="right" vertical="top" shrinkToFit="1"/>
    </xf>
    <xf numFmtId="4" fontId="32" fillId="27" borderId="18">
      <alignment horizontal="right" vertical="top" shrinkToFit="1"/>
    </xf>
    <xf numFmtId="4" fontId="4" fillId="27" borderId="18">
      <alignment horizontal="right" vertical="top" shrinkToFit="1"/>
    </xf>
    <xf numFmtId="4" fontId="32" fillId="10" borderId="18">
      <alignment horizontal="right" vertical="top" shrinkToFit="1"/>
    </xf>
    <xf numFmtId="4" fontId="32" fillId="27" borderId="18">
      <alignment horizontal="right" vertical="top" shrinkToFit="1"/>
    </xf>
    <xf numFmtId="4" fontId="4" fillId="10" borderId="18">
      <alignment horizontal="right" vertical="top" shrinkToFit="1"/>
    </xf>
    <xf numFmtId="10" fontId="32" fillId="10" borderId="18">
      <alignment horizontal="right" vertical="top" shrinkToFit="1"/>
    </xf>
    <xf numFmtId="4" fontId="32" fillId="3" borderId="18">
      <alignment horizontal="right" vertical="top" shrinkToFit="1"/>
    </xf>
    <xf numFmtId="4" fontId="4" fillId="3" borderId="18">
      <alignment horizontal="right" vertical="top" shrinkToFit="1"/>
    </xf>
    <xf numFmtId="10" fontId="32" fillId="10" borderId="18">
      <alignment horizontal="right" vertical="top" shrinkToFit="1"/>
    </xf>
    <xf numFmtId="4" fontId="32" fillId="3" borderId="18">
      <alignment horizontal="right" vertical="top" shrinkToFit="1"/>
    </xf>
    <xf numFmtId="10" fontId="4" fillId="10" borderId="18">
      <alignment horizontal="right" vertical="top" shrinkToFit="1"/>
    </xf>
    <xf numFmtId="0" fontId="28" fillId="26" borderId="29"/>
    <xf numFmtId="0" fontId="28" fillId="26" borderId="30"/>
    <xf numFmtId="0" fontId="29" fillId="26" borderId="30"/>
    <xf numFmtId="0" fontId="28" fillId="26" borderId="29"/>
    <xf numFmtId="0" fontId="28" fillId="26" borderId="30"/>
    <xf numFmtId="0" fontId="29" fillId="26" borderId="29"/>
    <xf numFmtId="0" fontId="28" fillId="0" borderId="0">
      <alignment horizontal="left" wrapText="1"/>
    </xf>
    <xf numFmtId="0" fontId="28" fillId="26" borderId="30">
      <alignment horizontal="center"/>
    </xf>
    <xf numFmtId="0" fontId="29" fillId="26" borderId="30">
      <alignment horizontal="center"/>
    </xf>
    <xf numFmtId="0" fontId="28" fillId="0" borderId="0">
      <alignment horizontal="left" wrapText="1"/>
    </xf>
    <xf numFmtId="0" fontId="28" fillId="26" borderId="30">
      <alignment horizontal="center"/>
    </xf>
    <xf numFmtId="0" fontId="29" fillId="0" borderId="0">
      <alignment horizontal="left" wrapText="1"/>
    </xf>
    <xf numFmtId="0" fontId="4" fillId="0" borderId="18">
      <alignment vertical="top" wrapText="1"/>
    </xf>
    <xf numFmtId="4" fontId="32" fillId="0" borderId="18">
      <alignment horizontal="right" vertical="top" shrinkToFit="1"/>
    </xf>
    <xf numFmtId="4" fontId="4" fillId="0" borderId="18">
      <alignment horizontal="right" vertical="top" shrinkToFit="1"/>
    </xf>
    <xf numFmtId="0" fontId="32" fillId="0" borderId="18">
      <alignment vertical="top" wrapText="1"/>
    </xf>
    <xf numFmtId="4" fontId="32" fillId="0" borderId="18">
      <alignment horizontal="right" vertical="top" shrinkToFit="1"/>
    </xf>
    <xf numFmtId="4" fontId="32" fillId="3" borderId="18">
      <alignment horizontal="right" vertical="top" shrinkToFit="1"/>
    </xf>
    <xf numFmtId="49" fontId="28" fillId="0" borderId="18">
      <alignment horizontal="left" vertical="top" wrapText="1" indent="2"/>
    </xf>
    <xf numFmtId="49" fontId="29" fillId="0" borderId="18">
      <alignment horizontal="left" vertical="top" wrapText="1" indent="2"/>
    </xf>
    <xf numFmtId="4" fontId="32" fillId="3" borderId="18">
      <alignment horizontal="right" vertical="top" shrinkToFit="1"/>
    </xf>
    <xf numFmtId="49" fontId="28" fillId="0" borderId="18">
      <alignment horizontal="left" vertical="top" wrapText="1" indent="2"/>
    </xf>
    <xf numFmtId="4" fontId="4" fillId="3" borderId="18">
      <alignment horizontal="right" vertical="top" shrinkToFit="1"/>
    </xf>
    <xf numFmtId="10" fontId="32" fillId="3" borderId="18">
      <alignment horizontal="right" vertical="top" shrinkToFit="1"/>
    </xf>
    <xf numFmtId="4" fontId="28" fillId="0" borderId="18">
      <alignment horizontal="right" vertical="top" shrinkToFit="1"/>
    </xf>
    <xf numFmtId="4" fontId="29" fillId="0" borderId="18">
      <alignment horizontal="right" vertical="top" shrinkToFit="1"/>
    </xf>
    <xf numFmtId="10" fontId="32" fillId="3" borderId="18">
      <alignment horizontal="right" vertical="top" shrinkToFit="1"/>
    </xf>
    <xf numFmtId="4" fontId="28" fillId="0" borderId="18">
      <alignment horizontal="right" vertical="top" shrinkToFit="1"/>
    </xf>
    <xf numFmtId="10" fontId="4" fillId="3" borderId="18">
      <alignment horizontal="right" vertical="top" shrinkToFit="1"/>
    </xf>
    <xf numFmtId="0" fontId="28" fillId="26" borderId="30">
      <alignment horizontal="center"/>
    </xf>
    <xf numFmtId="0" fontId="28" fillId="26" borderId="30">
      <alignment shrinkToFit="1"/>
    </xf>
    <xf numFmtId="0" fontId="29" fillId="26" borderId="30">
      <alignment shrinkToFit="1"/>
    </xf>
    <xf numFmtId="0" fontId="28" fillId="26" borderId="30">
      <alignment horizontal="center"/>
    </xf>
    <xf numFmtId="0" fontId="28" fillId="26" borderId="30">
      <alignment shrinkToFit="1"/>
    </xf>
    <xf numFmtId="0" fontId="29" fillId="26" borderId="30">
      <alignment horizontal="center"/>
    </xf>
    <xf numFmtId="0" fontId="28" fillId="26" borderId="30">
      <alignment horizontal="left"/>
    </xf>
    <xf numFmtId="0" fontId="28" fillId="26" borderId="29">
      <alignment horizontal="center"/>
    </xf>
    <xf numFmtId="0" fontId="29" fillId="26" borderId="29">
      <alignment horizontal="center"/>
    </xf>
    <xf numFmtId="0" fontId="28" fillId="26" borderId="30">
      <alignment horizontal="left"/>
    </xf>
    <xf numFmtId="0" fontId="28" fillId="26" borderId="29">
      <alignment horizontal="center"/>
    </xf>
    <xf numFmtId="0" fontId="29" fillId="26" borderId="30">
      <alignment horizontal="left"/>
    </xf>
    <xf numFmtId="0" fontId="28" fillId="26" borderId="29">
      <alignment horizontal="center"/>
    </xf>
    <xf numFmtId="0" fontId="28" fillId="26" borderId="29">
      <alignment horizontal="center"/>
    </xf>
    <xf numFmtId="0" fontId="29" fillId="26" borderId="29">
      <alignment horizontal="center"/>
    </xf>
    <xf numFmtId="0" fontId="28" fillId="26" borderId="29">
      <alignment horizontal="left"/>
    </xf>
    <xf numFmtId="0" fontId="28" fillId="26" borderId="29">
      <alignment horizontal="left"/>
    </xf>
    <xf numFmtId="0" fontId="29" fillId="26" borderId="29">
      <alignment horizontal="left"/>
    </xf>
    <xf numFmtId="0" fontId="32" fillId="0" borderId="18">
      <alignment vertical="top" wrapText="1"/>
    </xf>
    <xf numFmtId="0" fontId="32" fillId="0" borderId="18">
      <alignment vertical="top" wrapText="1"/>
    </xf>
    <xf numFmtId="4" fontId="32" fillId="3" borderId="18">
      <alignment horizontal="right" vertical="top" shrinkToFit="1"/>
    </xf>
    <xf numFmtId="0" fontId="23" fillId="0" borderId="0"/>
    <xf numFmtId="0" fontId="5" fillId="0" borderId="0"/>
    <xf numFmtId="0" fontId="24" fillId="25" borderId="0"/>
    <xf numFmtId="0" fontId="27" fillId="0" borderId="0"/>
    <xf numFmtId="0" fontId="25" fillId="0" borderId="0"/>
    <xf numFmtId="0" fontId="23" fillId="0" borderId="0"/>
    <xf numFmtId="0" fontId="23" fillId="0" borderId="0"/>
    <xf numFmtId="0" fontId="27" fillId="0" borderId="0"/>
    <xf numFmtId="0" fontId="26" fillId="0" borderId="0"/>
    <xf numFmtId="0" fontId="5" fillId="10" borderId="26" applyNumberFormat="0" applyFont="0" applyAlignment="0" applyProtection="0"/>
    <xf numFmtId="167" fontId="24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22" fillId="0" borderId="0" applyFont="0" applyFill="0" applyBorder="0" applyAlignment="0" applyProtection="0"/>
    <xf numFmtId="169" fontId="23" fillId="0" borderId="0" applyFont="0" applyFill="0" applyBorder="0" applyAlignment="0" applyProtection="0"/>
    <xf numFmtId="168" fontId="5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6" fillId="0" borderId="0" applyFont="0" applyFill="0" applyBorder="0" applyAlignment="0" applyProtection="0"/>
  </cellStyleXfs>
  <cellXfs count="105">
    <xf numFmtId="0" fontId="0" fillId="0" borderId="0" xfId="0"/>
    <xf numFmtId="0" fontId="1" fillId="0" borderId="0" xfId="0" applyFont="1"/>
    <xf numFmtId="0" fontId="1" fillId="0" borderId="0" xfId="0" applyFont="1" applyFill="1"/>
    <xf numFmtId="0" fontId="2" fillId="0" borderId="0" xfId="0" applyFont="1" applyFill="1"/>
    <xf numFmtId="0" fontId="3" fillId="0" borderId="0" xfId="0" applyFont="1" applyAlignment="1">
      <alignment horizontal="center" wrapText="1"/>
    </xf>
    <xf numFmtId="165" fontId="1" fillId="0" borderId="0" xfId="0" applyNumberFormat="1" applyFont="1"/>
    <xf numFmtId="164" fontId="1" fillId="0" borderId="0" xfId="0" applyNumberFormat="1" applyFont="1" applyFill="1"/>
    <xf numFmtId="4" fontId="1" fillId="0" borderId="0" xfId="0" applyNumberFormat="1" applyFont="1"/>
    <xf numFmtId="0" fontId="33" fillId="0" borderId="0" xfId="0" applyFont="1" applyFill="1" applyAlignment="1">
      <alignment horizontal="right"/>
    </xf>
    <xf numFmtId="0" fontId="33" fillId="0" borderId="0" xfId="0" applyFont="1" applyFill="1" applyAlignment="1">
      <alignment wrapText="1"/>
    </xf>
    <xf numFmtId="0" fontId="33" fillId="0" borderId="0" xfId="0" applyFont="1" applyFill="1"/>
    <xf numFmtId="0" fontId="33" fillId="0" borderId="0" xfId="0" applyFont="1"/>
    <xf numFmtId="0" fontId="33" fillId="0" borderId="0" xfId="0" applyFont="1" applyAlignment="1">
      <alignment horizontal="right"/>
    </xf>
    <xf numFmtId="0" fontId="33" fillId="0" borderId="0" xfId="0" applyFont="1" applyAlignment="1">
      <alignment wrapText="1"/>
    </xf>
    <xf numFmtId="0" fontId="33" fillId="0" borderId="0" xfId="0" applyFont="1" applyFill="1" applyBorder="1" applyAlignment="1">
      <alignment horizontal="center"/>
    </xf>
    <xf numFmtId="0" fontId="33" fillId="0" borderId="1" xfId="0" applyFont="1" applyFill="1" applyBorder="1" applyAlignment="1">
      <alignment horizontal="left" vertical="top"/>
    </xf>
    <xf numFmtId="164" fontId="33" fillId="0" borderId="13" xfId="0" applyNumberFormat="1" applyFont="1" applyFill="1" applyBorder="1" applyAlignment="1">
      <alignment horizontal="center" vertical="top"/>
    </xf>
    <xf numFmtId="164" fontId="33" fillId="0" borderId="2" xfId="0" applyNumberFormat="1" applyFont="1" applyFill="1" applyBorder="1" applyAlignment="1">
      <alignment horizontal="center" vertical="top"/>
    </xf>
    <xf numFmtId="49" fontId="33" fillId="0" borderId="1" xfId="0" applyNumberFormat="1" applyFont="1" applyFill="1" applyBorder="1" applyAlignment="1">
      <alignment horizontal="left" vertical="top"/>
    </xf>
    <xf numFmtId="0" fontId="33" fillId="0" borderId="2" xfId="0" applyFont="1" applyFill="1" applyBorder="1" applyAlignment="1">
      <alignment horizontal="left" vertical="top" wrapText="1"/>
    </xf>
    <xf numFmtId="49" fontId="33" fillId="0" borderId="2" xfId="0" applyNumberFormat="1" applyFont="1" applyFill="1" applyBorder="1" applyAlignment="1">
      <alignment horizontal="left" vertical="top"/>
    </xf>
    <xf numFmtId="0" fontId="33" fillId="0" borderId="11" xfId="0" applyFont="1" applyFill="1" applyBorder="1" applyAlignment="1">
      <alignment horizontal="left" vertical="top" wrapText="1"/>
    </xf>
    <xf numFmtId="49" fontId="33" fillId="0" borderId="9" xfId="0" applyNumberFormat="1" applyFont="1" applyFill="1" applyBorder="1" applyAlignment="1">
      <alignment horizontal="left" vertical="top"/>
    </xf>
    <xf numFmtId="0" fontId="33" fillId="0" borderId="2" xfId="0" applyFont="1" applyFill="1" applyBorder="1"/>
    <xf numFmtId="49" fontId="33" fillId="0" borderId="4" xfId="0" applyNumberFormat="1" applyFont="1" applyFill="1" applyBorder="1" applyAlignment="1">
      <alignment horizontal="left" vertical="top"/>
    </xf>
    <xf numFmtId="49" fontId="3" fillId="0" borderId="9" xfId="0" applyNumberFormat="1" applyFont="1" applyFill="1" applyBorder="1" applyAlignment="1">
      <alignment horizontal="right"/>
    </xf>
    <xf numFmtId="164" fontId="3" fillId="0" borderId="4" xfId="0" applyNumberFormat="1" applyFont="1" applyFill="1" applyBorder="1" applyAlignment="1">
      <alignment horizontal="center" vertical="top"/>
    </xf>
    <xf numFmtId="0" fontId="3" fillId="0" borderId="2" xfId="0" applyFont="1" applyFill="1" applyBorder="1"/>
    <xf numFmtId="164" fontId="33" fillId="0" borderId="4" xfId="0" applyNumberFormat="1" applyFont="1" applyFill="1" applyBorder="1" applyAlignment="1">
      <alignment horizontal="center" vertical="top"/>
    </xf>
    <xf numFmtId="49" fontId="33" fillId="0" borderId="8" xfId="0" applyNumberFormat="1" applyFont="1" applyBorder="1" applyAlignment="1">
      <alignment horizontal="left" vertical="top"/>
    </xf>
    <xf numFmtId="164" fontId="35" fillId="0" borderId="2" xfId="0" applyNumberFormat="1" applyFont="1" applyFill="1" applyBorder="1" applyAlignment="1">
      <alignment horizontal="center" shrinkToFit="1"/>
    </xf>
    <xf numFmtId="0" fontId="33" fillId="0" borderId="9" xfId="0" applyFont="1" applyFill="1" applyBorder="1" applyAlignment="1">
      <alignment horizontal="left" vertical="top"/>
    </xf>
    <xf numFmtId="0" fontId="33" fillId="0" borderId="4" xfId="0" applyFont="1" applyFill="1" applyBorder="1" applyAlignment="1">
      <alignment horizontal="left" vertical="top" wrapText="1"/>
    </xf>
    <xf numFmtId="0" fontId="33" fillId="0" borderId="2" xfId="0" applyFont="1" applyBorder="1" applyAlignment="1">
      <alignment vertical="top" wrapText="1"/>
    </xf>
    <xf numFmtId="0" fontId="33" fillId="0" borderId="2" xfId="0" applyFont="1" applyBorder="1" applyAlignment="1">
      <alignment horizontal="left" vertical="top"/>
    </xf>
    <xf numFmtId="0" fontId="33" fillId="0" borderId="4" xfId="0" applyFont="1" applyFill="1" applyBorder="1" applyAlignment="1">
      <alignment horizontal="left" vertical="top"/>
    </xf>
    <xf numFmtId="0" fontId="33" fillId="0" borderId="5" xfId="0" applyFont="1" applyFill="1" applyBorder="1" applyAlignment="1">
      <alignment horizontal="left" vertical="top"/>
    </xf>
    <xf numFmtId="164" fontId="33" fillId="0" borderId="7" xfId="0" applyNumberFormat="1" applyFont="1" applyFill="1" applyBorder="1" applyAlignment="1">
      <alignment horizontal="center" vertical="top"/>
    </xf>
    <xf numFmtId="0" fontId="33" fillId="0" borderId="2" xfId="0" applyFont="1" applyBorder="1" applyAlignment="1">
      <alignment horizontal="right"/>
    </xf>
    <xf numFmtId="164" fontId="33" fillId="0" borderId="2" xfId="0" applyNumberFormat="1" applyFont="1" applyBorder="1" applyAlignment="1">
      <alignment horizontal="center"/>
    </xf>
    <xf numFmtId="0" fontId="33" fillId="0" borderId="0" xfId="0" applyFont="1" applyFill="1" applyBorder="1" applyAlignment="1">
      <alignment horizontal="left" vertical="top"/>
    </xf>
    <xf numFmtId="0" fontId="33" fillId="0" borderId="0" xfId="0" applyFont="1" applyAlignment="1">
      <alignment horizontal="right" wrapText="1"/>
    </xf>
    <xf numFmtId="164" fontId="33" fillId="0" borderId="0" xfId="0" applyNumberFormat="1" applyFont="1"/>
    <xf numFmtId="165" fontId="33" fillId="0" borderId="0" xfId="0" applyNumberFormat="1" applyFont="1"/>
    <xf numFmtId="2" fontId="33" fillId="0" borderId="0" xfId="0" applyNumberFormat="1" applyFont="1"/>
    <xf numFmtId="165" fontId="33" fillId="0" borderId="0" xfId="0" applyNumberFormat="1" applyFont="1" applyFill="1"/>
    <xf numFmtId="164" fontId="33" fillId="2" borderId="2" xfId="0" applyNumberFormat="1" applyFont="1" applyFill="1" applyBorder="1" applyAlignment="1">
      <alignment horizontal="center" vertical="top"/>
    </xf>
    <xf numFmtId="0" fontId="33" fillId="0" borderId="11" xfId="0" applyFont="1" applyFill="1" applyBorder="1" applyAlignment="1">
      <alignment horizontal="left" vertical="top"/>
    </xf>
    <xf numFmtId="0" fontId="34" fillId="0" borderId="12" xfId="0" applyFont="1" applyFill="1" applyBorder="1"/>
    <xf numFmtId="0" fontId="34" fillId="0" borderId="13" xfId="0" applyFont="1" applyFill="1" applyBorder="1"/>
    <xf numFmtId="0" fontId="33" fillId="0" borderId="2" xfId="0" applyFont="1" applyFill="1" applyBorder="1" applyAlignment="1">
      <alignment horizontal="left" vertical="top"/>
    </xf>
    <xf numFmtId="164" fontId="33" fillId="0" borderId="2" xfId="0" applyNumberFormat="1" applyFont="1" applyFill="1" applyBorder="1" applyAlignment="1">
      <alignment horizontal="center"/>
    </xf>
    <xf numFmtId="164" fontId="33" fillId="28" borderId="2" xfId="0" applyNumberFormat="1" applyFont="1" applyFill="1" applyBorder="1" applyAlignment="1">
      <alignment horizontal="center" vertical="top"/>
    </xf>
    <xf numFmtId="0" fontId="33" fillId="0" borderId="12" xfId="0" applyFont="1" applyFill="1" applyBorder="1" applyAlignment="1">
      <alignment horizontal="left" vertical="top" wrapText="1"/>
    </xf>
    <xf numFmtId="164" fontId="36" fillId="28" borderId="2" xfId="0" applyNumberFormat="1" applyFont="1" applyFill="1" applyBorder="1" applyAlignment="1">
      <alignment horizontal="center" vertical="top"/>
    </xf>
    <xf numFmtId="49" fontId="33" fillId="0" borderId="32" xfId="0" applyNumberFormat="1" applyFont="1" applyBorder="1" applyAlignment="1">
      <alignment horizontal="left" vertical="top"/>
    </xf>
    <xf numFmtId="0" fontId="33" fillId="0" borderId="34" xfId="0" applyFont="1" applyBorder="1" applyAlignment="1">
      <alignment horizontal="left" vertical="top" wrapText="1"/>
    </xf>
    <xf numFmtId="49" fontId="33" fillId="0" borderId="35" xfId="0" applyNumberFormat="1" applyFont="1" applyBorder="1" applyAlignment="1">
      <alignment horizontal="left" vertical="top"/>
    </xf>
    <xf numFmtId="0" fontId="33" fillId="0" borderId="35" xfId="0" applyFont="1" applyBorder="1" applyAlignment="1">
      <alignment horizontal="left" vertical="top" wrapText="1"/>
    </xf>
    <xf numFmtId="0" fontId="33" fillId="0" borderId="35" xfId="0" applyFont="1" applyBorder="1" applyAlignment="1">
      <alignment horizontal="left" vertical="top"/>
    </xf>
    <xf numFmtId="164" fontId="33" fillId="0" borderId="36" xfId="0" applyNumberFormat="1" applyFont="1" applyFill="1" applyBorder="1" applyAlignment="1">
      <alignment horizontal="center"/>
    </xf>
    <xf numFmtId="164" fontId="35" fillId="0" borderId="35" xfId="0" applyNumberFormat="1" applyFont="1" applyFill="1" applyBorder="1" applyAlignment="1">
      <alignment horizontal="center" shrinkToFit="1"/>
    </xf>
    <xf numFmtId="0" fontId="33" fillId="0" borderId="2" xfId="0" applyFont="1" applyBorder="1" applyAlignment="1">
      <alignment horizontal="left" vertical="top" wrapText="1"/>
    </xf>
    <xf numFmtId="49" fontId="33" fillId="0" borderId="2" xfId="0" applyNumberFormat="1" applyFont="1" applyBorder="1" applyAlignment="1">
      <alignment horizontal="left" vertical="top"/>
    </xf>
    <xf numFmtId="49" fontId="3" fillId="28" borderId="10" xfId="0" applyNumberFormat="1" applyFont="1" applyFill="1" applyBorder="1" applyAlignment="1">
      <alignment horizontal="right"/>
    </xf>
    <xf numFmtId="164" fontId="3" fillId="28" borderId="6" xfId="0" applyNumberFormat="1" applyFont="1" applyFill="1" applyBorder="1" applyAlignment="1">
      <alignment horizontal="center" vertical="top"/>
    </xf>
    <xf numFmtId="49" fontId="3" fillId="28" borderId="9" xfId="0" applyNumberFormat="1" applyFont="1" applyFill="1" applyBorder="1" applyAlignment="1">
      <alignment horizontal="left" vertical="top"/>
    </xf>
    <xf numFmtId="164" fontId="3" fillId="28" borderId="4" xfId="0" applyNumberFormat="1" applyFont="1" applyFill="1" applyBorder="1" applyAlignment="1">
      <alignment horizontal="center" vertical="top"/>
    </xf>
    <xf numFmtId="49" fontId="3" fillId="28" borderId="9" xfId="0" applyNumberFormat="1" applyFont="1" applyFill="1" applyBorder="1" applyAlignment="1">
      <alignment horizontal="right"/>
    </xf>
    <xf numFmtId="49" fontId="3" fillId="28" borderId="1" xfId="0" applyNumberFormat="1" applyFont="1" applyFill="1" applyBorder="1" applyAlignment="1">
      <alignment horizontal="right"/>
    </xf>
    <xf numFmtId="164" fontId="36" fillId="0" borderId="13" xfId="0" applyNumberFormat="1" applyFont="1" applyFill="1" applyBorder="1" applyAlignment="1">
      <alignment horizontal="center" vertical="top"/>
    </xf>
    <xf numFmtId="164" fontId="36" fillId="0" borderId="2" xfId="0" applyNumberFormat="1" applyFont="1" applyFill="1" applyBorder="1" applyAlignment="1">
      <alignment horizontal="center" vertical="top"/>
    </xf>
    <xf numFmtId="164" fontId="1" fillId="0" borderId="0" xfId="0" applyNumberFormat="1" applyFont="1"/>
    <xf numFmtId="164" fontId="36" fillId="2" borderId="3" xfId="0" applyNumberFormat="1" applyFont="1" applyFill="1" applyBorder="1" applyAlignment="1">
      <alignment horizontal="center" vertical="top"/>
    </xf>
    <xf numFmtId="0" fontId="33" fillId="0" borderId="2" xfId="0" applyFont="1" applyFill="1" applyBorder="1" applyAlignment="1">
      <alignment horizontal="left" vertical="top"/>
    </xf>
    <xf numFmtId="0" fontId="33" fillId="29" borderId="0" xfId="0" applyFont="1" applyFill="1"/>
    <xf numFmtId="164" fontId="33" fillId="29" borderId="0" xfId="0" applyNumberFormat="1" applyFont="1" applyFill="1"/>
    <xf numFmtId="4" fontId="33" fillId="29" borderId="0" xfId="0" applyNumberFormat="1" applyFont="1" applyFill="1" applyAlignment="1">
      <alignment wrapText="1"/>
    </xf>
    <xf numFmtId="166" fontId="33" fillId="29" borderId="0" xfId="0" applyNumberFormat="1" applyFont="1" applyFill="1" applyAlignment="1">
      <alignment wrapText="1"/>
    </xf>
    <xf numFmtId="164" fontId="33" fillId="0" borderId="34" xfId="0" applyNumberFormat="1" applyFont="1" applyFill="1" applyBorder="1" applyAlignment="1">
      <alignment horizontal="center" vertical="top"/>
    </xf>
    <xf numFmtId="0" fontId="33" fillId="0" borderId="0" xfId="0" applyFont="1" applyAlignment="1">
      <alignment horizontal="center"/>
    </xf>
    <xf numFmtId="0" fontId="33" fillId="0" borderId="0" xfId="0" applyFont="1" applyFill="1" applyAlignment="1">
      <alignment horizontal="center"/>
    </xf>
    <xf numFmtId="0" fontId="33" fillId="0" borderId="11" xfId="0" applyFont="1" applyFill="1" applyBorder="1" applyAlignment="1">
      <alignment horizontal="left" vertical="top"/>
    </xf>
    <xf numFmtId="0" fontId="33" fillId="0" borderId="12" xfId="0" applyFont="1" applyFill="1" applyBorder="1" applyAlignment="1">
      <alignment horizontal="left" vertical="top"/>
    </xf>
    <xf numFmtId="0" fontId="33" fillId="0" borderId="13" xfId="0" applyFont="1" applyFill="1" applyBorder="1" applyAlignment="1">
      <alignment horizontal="left" vertical="top"/>
    </xf>
    <xf numFmtId="0" fontId="3" fillId="0" borderId="7" xfId="0" applyFont="1" applyFill="1" applyBorder="1" applyAlignment="1">
      <alignment horizontal="left" vertical="top"/>
    </xf>
    <xf numFmtId="0" fontId="33" fillId="0" borderId="2" xfId="0" applyFont="1" applyFill="1" applyBorder="1" applyAlignment="1">
      <alignment horizontal="left" vertical="top"/>
    </xf>
    <xf numFmtId="0" fontId="34" fillId="0" borderId="2" xfId="0" applyFont="1" applyFill="1" applyBorder="1"/>
    <xf numFmtId="0" fontId="34" fillId="0" borderId="12" xfId="0" applyFont="1" applyFill="1" applyBorder="1"/>
    <xf numFmtId="0" fontId="34" fillId="0" borderId="13" xfId="0" applyFont="1" applyFill="1" applyBorder="1"/>
    <xf numFmtId="0" fontId="3" fillId="28" borderId="14" xfId="0" applyFont="1" applyFill="1" applyBorder="1" applyAlignment="1">
      <alignment horizontal="left" vertical="top" wrapText="1"/>
    </xf>
    <xf numFmtId="0" fontId="34" fillId="28" borderId="15" xfId="0" applyFont="1" applyFill="1" applyBorder="1"/>
    <xf numFmtId="0" fontId="34" fillId="28" borderId="16" xfId="0" applyFont="1" applyFill="1" applyBorder="1"/>
    <xf numFmtId="0" fontId="3" fillId="28" borderId="15" xfId="0" applyFont="1" applyFill="1" applyBorder="1" applyAlignment="1">
      <alignment horizontal="left" vertical="top" wrapText="1"/>
    </xf>
    <xf numFmtId="0" fontId="3" fillId="28" borderId="16" xfId="0" applyFont="1" applyFill="1" applyBorder="1" applyAlignment="1">
      <alignment horizontal="left" vertical="top" wrapText="1"/>
    </xf>
    <xf numFmtId="0" fontId="3" fillId="28" borderId="33" xfId="0" applyFont="1" applyFill="1" applyBorder="1" applyAlignment="1">
      <alignment horizontal="left" vertical="top" wrapText="1"/>
    </xf>
    <xf numFmtId="0" fontId="3" fillId="28" borderId="31" xfId="0" applyFont="1" applyFill="1" applyBorder="1" applyAlignment="1">
      <alignment horizontal="left" vertical="top" wrapText="1"/>
    </xf>
    <xf numFmtId="0" fontId="3" fillId="28" borderId="17" xfId="0" applyFont="1" applyFill="1" applyBorder="1" applyAlignment="1">
      <alignment horizontal="left" vertical="top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4" fillId="28" borderId="31" xfId="0" applyFont="1" applyFill="1" applyBorder="1"/>
    <xf numFmtId="0" fontId="34" fillId="28" borderId="17" xfId="0" applyFont="1" applyFill="1" applyBorder="1"/>
    <xf numFmtId="0" fontId="3" fillId="0" borderId="0" xfId="0" applyFont="1" applyAlignment="1">
      <alignment horizont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</cellXfs>
  <cellStyles count="204">
    <cellStyle name="20% - Акцент1 2" xfId="25" xr:uid="{00000000-0005-0000-0000-000000000000}"/>
    <cellStyle name="20% - Акцент2 2" xfId="26" xr:uid="{00000000-0005-0000-0000-000001000000}"/>
    <cellStyle name="20% - Акцент3 2" xfId="27" xr:uid="{00000000-0005-0000-0000-000002000000}"/>
    <cellStyle name="20% - Акцент4 2" xfId="28" xr:uid="{00000000-0005-0000-0000-000003000000}"/>
    <cellStyle name="40% - Акцент3 2" xfId="29" xr:uid="{00000000-0005-0000-0000-000004000000}"/>
    <cellStyle name="60% - Акцент3 2" xfId="30" xr:uid="{00000000-0005-0000-0000-000005000000}"/>
    <cellStyle name="60% - Акцент4 2" xfId="31" xr:uid="{00000000-0005-0000-0000-000006000000}"/>
    <cellStyle name="60% - Акцент6 2" xfId="32" xr:uid="{00000000-0005-0000-0000-000007000000}"/>
    <cellStyle name="br" xfId="33" xr:uid="{00000000-0005-0000-0000-000008000000}"/>
    <cellStyle name="col" xfId="34" xr:uid="{00000000-0005-0000-0000-000009000000}"/>
    <cellStyle name="style0" xfId="35" xr:uid="{00000000-0005-0000-0000-00000A000000}"/>
    <cellStyle name="style0 2" xfId="36" xr:uid="{00000000-0005-0000-0000-00000B000000}"/>
    <cellStyle name="style0 3" xfId="37" xr:uid="{00000000-0005-0000-0000-00000C000000}"/>
    <cellStyle name="td" xfId="38" xr:uid="{00000000-0005-0000-0000-00000D000000}"/>
    <cellStyle name="td 2" xfId="39" xr:uid="{00000000-0005-0000-0000-00000E000000}"/>
    <cellStyle name="td 3" xfId="40" xr:uid="{00000000-0005-0000-0000-00000F000000}"/>
    <cellStyle name="tr" xfId="41" xr:uid="{00000000-0005-0000-0000-000010000000}"/>
    <cellStyle name="xl21" xfId="42" xr:uid="{00000000-0005-0000-0000-000011000000}"/>
    <cellStyle name="xl21 2" xfId="43" xr:uid="{00000000-0005-0000-0000-000012000000}"/>
    <cellStyle name="xl21 3" xfId="44" xr:uid="{00000000-0005-0000-0000-000013000000}"/>
    <cellStyle name="xl22" xfId="45" xr:uid="{00000000-0005-0000-0000-000014000000}"/>
    <cellStyle name="xl22 2" xfId="46" xr:uid="{00000000-0005-0000-0000-000015000000}"/>
    <cellStyle name="xl22 3" xfId="47" xr:uid="{00000000-0005-0000-0000-000016000000}"/>
    <cellStyle name="xl23" xfId="48" xr:uid="{00000000-0005-0000-0000-000017000000}"/>
    <cellStyle name="xl23 2" xfId="49" xr:uid="{00000000-0005-0000-0000-000018000000}"/>
    <cellStyle name="xl23 3" xfId="50" xr:uid="{00000000-0005-0000-0000-000019000000}"/>
    <cellStyle name="xl24" xfId="51" xr:uid="{00000000-0005-0000-0000-00001A000000}"/>
    <cellStyle name="xl24 2" xfId="52" xr:uid="{00000000-0005-0000-0000-00001B000000}"/>
    <cellStyle name="xl24 2 2" xfId="53" xr:uid="{00000000-0005-0000-0000-00001C000000}"/>
    <cellStyle name="xl24 3" xfId="54" xr:uid="{00000000-0005-0000-0000-00001D000000}"/>
    <cellStyle name="xl24 4" xfId="55" xr:uid="{00000000-0005-0000-0000-00001E000000}"/>
    <cellStyle name="xl24 5" xfId="56" xr:uid="{00000000-0005-0000-0000-00001F000000}"/>
    <cellStyle name="xl25" xfId="57" xr:uid="{00000000-0005-0000-0000-000020000000}"/>
    <cellStyle name="xl25 2" xfId="58" xr:uid="{00000000-0005-0000-0000-000021000000}"/>
    <cellStyle name="xl25 2 2" xfId="59" xr:uid="{00000000-0005-0000-0000-000022000000}"/>
    <cellStyle name="xl25 3" xfId="60" xr:uid="{00000000-0005-0000-0000-000023000000}"/>
    <cellStyle name="xl25 4" xfId="61" xr:uid="{00000000-0005-0000-0000-000024000000}"/>
    <cellStyle name="xl25 5" xfId="62" xr:uid="{00000000-0005-0000-0000-000025000000}"/>
    <cellStyle name="xl26" xfId="63" xr:uid="{00000000-0005-0000-0000-000026000000}"/>
    <cellStyle name="xl26 2" xfId="64" xr:uid="{00000000-0005-0000-0000-000027000000}"/>
    <cellStyle name="xl26 2 2" xfId="65" xr:uid="{00000000-0005-0000-0000-000028000000}"/>
    <cellStyle name="xl26 3" xfId="66" xr:uid="{00000000-0005-0000-0000-000029000000}"/>
    <cellStyle name="xl26 4" xfId="67" xr:uid="{00000000-0005-0000-0000-00002A000000}"/>
    <cellStyle name="xl26 5" xfId="68" xr:uid="{00000000-0005-0000-0000-00002B000000}"/>
    <cellStyle name="xl27" xfId="69" xr:uid="{00000000-0005-0000-0000-00002C000000}"/>
    <cellStyle name="xl27 2" xfId="70" xr:uid="{00000000-0005-0000-0000-00002D000000}"/>
    <cellStyle name="xl27 2 2" xfId="71" xr:uid="{00000000-0005-0000-0000-00002E000000}"/>
    <cellStyle name="xl27 3" xfId="72" xr:uid="{00000000-0005-0000-0000-00002F000000}"/>
    <cellStyle name="xl27 4" xfId="73" xr:uid="{00000000-0005-0000-0000-000030000000}"/>
    <cellStyle name="xl27 5" xfId="74" xr:uid="{00000000-0005-0000-0000-000031000000}"/>
    <cellStyle name="xl28" xfId="75" xr:uid="{00000000-0005-0000-0000-000032000000}"/>
    <cellStyle name="xl28 2" xfId="76" xr:uid="{00000000-0005-0000-0000-000033000000}"/>
    <cellStyle name="xl28 2 2" xfId="77" xr:uid="{00000000-0005-0000-0000-000034000000}"/>
    <cellStyle name="xl28 3" xfId="78" xr:uid="{00000000-0005-0000-0000-000035000000}"/>
    <cellStyle name="xl28 4" xfId="79" xr:uid="{00000000-0005-0000-0000-000036000000}"/>
    <cellStyle name="xl28 5" xfId="80" xr:uid="{00000000-0005-0000-0000-000037000000}"/>
    <cellStyle name="xl29" xfId="81" xr:uid="{00000000-0005-0000-0000-000038000000}"/>
    <cellStyle name="xl29 2" xfId="82" xr:uid="{00000000-0005-0000-0000-000039000000}"/>
    <cellStyle name="xl29 2 2" xfId="83" xr:uid="{00000000-0005-0000-0000-00003A000000}"/>
    <cellStyle name="xl29 3" xfId="84" xr:uid="{00000000-0005-0000-0000-00003B000000}"/>
    <cellStyle name="xl29 4" xfId="85" xr:uid="{00000000-0005-0000-0000-00003C000000}"/>
    <cellStyle name="xl29 5" xfId="86" xr:uid="{00000000-0005-0000-0000-00003D000000}"/>
    <cellStyle name="xl30" xfId="87" xr:uid="{00000000-0005-0000-0000-00003E000000}"/>
    <cellStyle name="xl30 2" xfId="88" xr:uid="{00000000-0005-0000-0000-00003F000000}"/>
    <cellStyle name="xl30 2 2" xfId="89" xr:uid="{00000000-0005-0000-0000-000040000000}"/>
    <cellStyle name="xl30 3" xfId="90" xr:uid="{00000000-0005-0000-0000-000041000000}"/>
    <cellStyle name="xl30 4" xfId="91" xr:uid="{00000000-0005-0000-0000-000042000000}"/>
    <cellStyle name="xl30 5" xfId="92" xr:uid="{00000000-0005-0000-0000-000043000000}"/>
    <cellStyle name="xl31" xfId="93" xr:uid="{00000000-0005-0000-0000-000044000000}"/>
    <cellStyle name="xl31 2" xfId="94" xr:uid="{00000000-0005-0000-0000-000045000000}"/>
    <cellStyle name="xl31 2 2" xfId="95" xr:uid="{00000000-0005-0000-0000-000046000000}"/>
    <cellStyle name="xl31 3" xfId="96" xr:uid="{00000000-0005-0000-0000-000047000000}"/>
    <cellStyle name="xl31 4" xfId="97" xr:uid="{00000000-0005-0000-0000-000048000000}"/>
    <cellStyle name="xl31 5" xfId="98" xr:uid="{00000000-0005-0000-0000-000049000000}"/>
    <cellStyle name="xl32" xfId="99" xr:uid="{00000000-0005-0000-0000-00004A000000}"/>
    <cellStyle name="xl32 2" xfId="100" xr:uid="{00000000-0005-0000-0000-00004B000000}"/>
    <cellStyle name="xl32 2 2" xfId="101" xr:uid="{00000000-0005-0000-0000-00004C000000}"/>
    <cellStyle name="xl32 3" xfId="102" xr:uid="{00000000-0005-0000-0000-00004D000000}"/>
    <cellStyle name="xl32 4" xfId="103" xr:uid="{00000000-0005-0000-0000-00004E000000}"/>
    <cellStyle name="xl32 5" xfId="104" xr:uid="{00000000-0005-0000-0000-00004F000000}"/>
    <cellStyle name="xl33" xfId="105" xr:uid="{00000000-0005-0000-0000-000050000000}"/>
    <cellStyle name="xl33 2" xfId="106" xr:uid="{00000000-0005-0000-0000-000051000000}"/>
    <cellStyle name="xl33 2 2" xfId="107" xr:uid="{00000000-0005-0000-0000-000052000000}"/>
    <cellStyle name="xl33 3" xfId="108" xr:uid="{00000000-0005-0000-0000-000053000000}"/>
    <cellStyle name="xl33 4" xfId="109" xr:uid="{00000000-0005-0000-0000-000054000000}"/>
    <cellStyle name="xl33 5" xfId="110" xr:uid="{00000000-0005-0000-0000-000055000000}"/>
    <cellStyle name="xl34" xfId="111" xr:uid="{00000000-0005-0000-0000-000056000000}"/>
    <cellStyle name="xl34 2" xfId="112" xr:uid="{00000000-0005-0000-0000-000057000000}"/>
    <cellStyle name="xl34 2 2" xfId="113" xr:uid="{00000000-0005-0000-0000-000058000000}"/>
    <cellStyle name="xl34 3" xfId="114" xr:uid="{00000000-0005-0000-0000-000059000000}"/>
    <cellStyle name="xl34 4" xfId="115" xr:uid="{00000000-0005-0000-0000-00005A000000}"/>
    <cellStyle name="xl34 5" xfId="116" xr:uid="{00000000-0005-0000-0000-00005B000000}"/>
    <cellStyle name="xl35" xfId="117" xr:uid="{00000000-0005-0000-0000-00005C000000}"/>
    <cellStyle name="xl35 2" xfId="118" xr:uid="{00000000-0005-0000-0000-00005D000000}"/>
    <cellStyle name="xl35 2 2" xfId="119" xr:uid="{00000000-0005-0000-0000-00005E000000}"/>
    <cellStyle name="xl35 3" xfId="120" xr:uid="{00000000-0005-0000-0000-00005F000000}"/>
    <cellStyle name="xl35 4" xfId="121" xr:uid="{00000000-0005-0000-0000-000060000000}"/>
    <cellStyle name="xl35 5" xfId="122" xr:uid="{00000000-0005-0000-0000-000061000000}"/>
    <cellStyle name="xl36" xfId="123" xr:uid="{00000000-0005-0000-0000-000062000000}"/>
    <cellStyle name="xl36 2" xfId="124" xr:uid="{00000000-0005-0000-0000-000063000000}"/>
    <cellStyle name="xl36 2 2" xfId="125" xr:uid="{00000000-0005-0000-0000-000064000000}"/>
    <cellStyle name="xl36 3" xfId="126" xr:uid="{00000000-0005-0000-0000-000065000000}"/>
    <cellStyle name="xl36 4" xfId="127" xr:uid="{00000000-0005-0000-0000-000066000000}"/>
    <cellStyle name="xl36 5" xfId="128" xr:uid="{00000000-0005-0000-0000-000067000000}"/>
    <cellStyle name="xl37" xfId="129" xr:uid="{00000000-0005-0000-0000-000068000000}"/>
    <cellStyle name="xl37 2" xfId="130" xr:uid="{00000000-0005-0000-0000-000069000000}"/>
    <cellStyle name="xl37 2 2" xfId="131" xr:uid="{00000000-0005-0000-0000-00006A000000}"/>
    <cellStyle name="xl37 3" xfId="132" xr:uid="{00000000-0005-0000-0000-00006B000000}"/>
    <cellStyle name="xl37 4" xfId="133" xr:uid="{00000000-0005-0000-0000-00006C000000}"/>
    <cellStyle name="xl37 5" xfId="134" xr:uid="{00000000-0005-0000-0000-00006D000000}"/>
    <cellStyle name="xl38" xfId="135" xr:uid="{00000000-0005-0000-0000-00006E000000}"/>
    <cellStyle name="xl38 2" xfId="136" xr:uid="{00000000-0005-0000-0000-00006F000000}"/>
    <cellStyle name="xl38 2 2" xfId="137" xr:uid="{00000000-0005-0000-0000-000070000000}"/>
    <cellStyle name="xl38 3" xfId="138" xr:uid="{00000000-0005-0000-0000-000071000000}"/>
    <cellStyle name="xl38 4" xfId="139" xr:uid="{00000000-0005-0000-0000-000072000000}"/>
    <cellStyle name="xl38 5" xfId="140" xr:uid="{00000000-0005-0000-0000-000073000000}"/>
    <cellStyle name="xl39" xfId="141" xr:uid="{00000000-0005-0000-0000-000074000000}"/>
    <cellStyle name="xl39 2" xfId="142" xr:uid="{00000000-0005-0000-0000-000075000000}"/>
    <cellStyle name="xl39 2 2" xfId="143" xr:uid="{00000000-0005-0000-0000-000076000000}"/>
    <cellStyle name="xl39 3" xfId="144" xr:uid="{00000000-0005-0000-0000-000077000000}"/>
    <cellStyle name="xl39 4" xfId="145" xr:uid="{00000000-0005-0000-0000-000078000000}"/>
    <cellStyle name="xl39 5" xfId="146" xr:uid="{00000000-0005-0000-0000-000079000000}"/>
    <cellStyle name="xl40" xfId="147" xr:uid="{00000000-0005-0000-0000-00007A000000}"/>
    <cellStyle name="xl40 2" xfId="148" xr:uid="{00000000-0005-0000-0000-00007B000000}"/>
    <cellStyle name="xl40 2 2" xfId="149" xr:uid="{00000000-0005-0000-0000-00007C000000}"/>
    <cellStyle name="xl40 3" xfId="150" xr:uid="{00000000-0005-0000-0000-00007D000000}"/>
    <cellStyle name="xl40 4" xfId="151" xr:uid="{00000000-0005-0000-0000-00007E000000}"/>
    <cellStyle name="xl41" xfId="1" xr:uid="{00000000-0005-0000-0000-00007F000000}"/>
    <cellStyle name="xl41 2" xfId="153" xr:uid="{00000000-0005-0000-0000-000080000000}"/>
    <cellStyle name="xl41 2 2" xfId="154" xr:uid="{00000000-0005-0000-0000-000081000000}"/>
    <cellStyle name="xl41 3" xfId="155" xr:uid="{00000000-0005-0000-0000-000082000000}"/>
    <cellStyle name="xl41 4" xfId="156" xr:uid="{00000000-0005-0000-0000-000083000000}"/>
    <cellStyle name="xl41 5" xfId="157" xr:uid="{00000000-0005-0000-0000-000084000000}"/>
    <cellStyle name="xl41 6" xfId="152" xr:uid="{00000000-0005-0000-0000-000085000000}"/>
    <cellStyle name="xl42" xfId="158" xr:uid="{00000000-0005-0000-0000-000086000000}"/>
    <cellStyle name="xl42 2" xfId="159" xr:uid="{00000000-0005-0000-0000-000087000000}"/>
    <cellStyle name="xl42 2 2" xfId="160" xr:uid="{00000000-0005-0000-0000-000088000000}"/>
    <cellStyle name="xl42 3" xfId="161" xr:uid="{00000000-0005-0000-0000-000089000000}"/>
    <cellStyle name="xl42 4" xfId="162" xr:uid="{00000000-0005-0000-0000-00008A000000}"/>
    <cellStyle name="xl42 5" xfId="163" xr:uid="{00000000-0005-0000-0000-00008B000000}"/>
    <cellStyle name="xl43" xfId="164" xr:uid="{00000000-0005-0000-0000-00008C000000}"/>
    <cellStyle name="xl43 2" xfId="165" xr:uid="{00000000-0005-0000-0000-00008D000000}"/>
    <cellStyle name="xl43 2 2" xfId="166" xr:uid="{00000000-0005-0000-0000-00008E000000}"/>
    <cellStyle name="xl43 3" xfId="167" xr:uid="{00000000-0005-0000-0000-00008F000000}"/>
    <cellStyle name="xl43 4" xfId="168" xr:uid="{00000000-0005-0000-0000-000090000000}"/>
    <cellStyle name="xl43 5" xfId="169" xr:uid="{00000000-0005-0000-0000-000091000000}"/>
    <cellStyle name="xl44" xfId="170" xr:uid="{00000000-0005-0000-0000-000092000000}"/>
    <cellStyle name="xl44 2" xfId="171" xr:uid="{00000000-0005-0000-0000-000093000000}"/>
    <cellStyle name="xl44 2 2" xfId="172" xr:uid="{00000000-0005-0000-0000-000094000000}"/>
    <cellStyle name="xl44 3" xfId="173" xr:uid="{00000000-0005-0000-0000-000095000000}"/>
    <cellStyle name="xl44 4" xfId="174" xr:uid="{00000000-0005-0000-0000-000096000000}"/>
    <cellStyle name="xl44 5" xfId="175" xr:uid="{00000000-0005-0000-0000-000097000000}"/>
    <cellStyle name="xl45" xfId="176" xr:uid="{00000000-0005-0000-0000-000098000000}"/>
    <cellStyle name="xl45 2" xfId="177" xr:uid="{00000000-0005-0000-0000-000099000000}"/>
    <cellStyle name="xl45 3" xfId="178" xr:uid="{00000000-0005-0000-0000-00009A000000}"/>
    <cellStyle name="xl46" xfId="179" xr:uid="{00000000-0005-0000-0000-00009B000000}"/>
    <cellStyle name="xl46 2" xfId="180" xr:uid="{00000000-0005-0000-0000-00009C000000}"/>
    <cellStyle name="xl46 3" xfId="181" xr:uid="{00000000-0005-0000-0000-00009D000000}"/>
    <cellStyle name="xl60" xfId="182" xr:uid="{00000000-0005-0000-0000-00009E000000}"/>
    <cellStyle name="xl61" xfId="183" xr:uid="{00000000-0005-0000-0000-00009F000000}"/>
    <cellStyle name="xl63" xfId="184" xr:uid="{00000000-0005-0000-0000-0000A0000000}"/>
    <cellStyle name="Акцент1" xfId="18" builtinId="29" customBuiltin="1"/>
    <cellStyle name="Акцент2" xfId="19" builtinId="33" customBuiltin="1"/>
    <cellStyle name="Акцент3" xfId="20" builtinId="37" customBuiltin="1"/>
    <cellStyle name="Акцент4" xfId="21" builtinId="41" customBuiltin="1"/>
    <cellStyle name="Акцент5" xfId="22" builtinId="45" customBuiltin="1"/>
    <cellStyle name="Акцент6" xfId="23" builtinId="49" customBuiltin="1"/>
    <cellStyle name="Ввод " xfId="10" builtinId="20" customBuiltin="1"/>
    <cellStyle name="Вывод" xfId="11" builtinId="21" customBuiltin="1"/>
    <cellStyle name="Вычисление" xfId="12" builtinId="22" customBuiltin="1"/>
    <cellStyle name="Заголовок 1" xfId="3" builtinId="16" customBuiltin="1"/>
    <cellStyle name="Заголовок 2" xfId="4" builtinId="17" customBuiltin="1"/>
    <cellStyle name="Заголовок 3" xfId="5" builtinId="18" customBuiltin="1"/>
    <cellStyle name="Заголовок 4" xfId="6" builtinId="19" customBuiltin="1"/>
    <cellStyle name="Итог" xfId="17" builtinId="25" customBuiltin="1"/>
    <cellStyle name="Контрольная ячейка" xfId="14" builtinId="23" customBuiltin="1"/>
    <cellStyle name="Название" xfId="2" builtinId="15" customBuiltin="1"/>
    <cellStyle name="Нейтральный" xfId="9" builtinId="28" customBuiltin="1"/>
    <cellStyle name="Обычный" xfId="0" builtinId="0"/>
    <cellStyle name="Обычный 2" xfId="185" xr:uid="{00000000-0005-0000-0000-0000B3000000}"/>
    <cellStyle name="Обычный 3" xfId="186" xr:uid="{00000000-0005-0000-0000-0000B4000000}"/>
    <cellStyle name="Обычный 4" xfId="187" xr:uid="{00000000-0005-0000-0000-0000B5000000}"/>
    <cellStyle name="Обычный 5" xfId="188" xr:uid="{00000000-0005-0000-0000-0000B6000000}"/>
    <cellStyle name="Обычный 5 2" xfId="189" xr:uid="{00000000-0005-0000-0000-0000B7000000}"/>
    <cellStyle name="Обычный 6" xfId="190" xr:uid="{00000000-0005-0000-0000-0000B8000000}"/>
    <cellStyle name="Обычный 7" xfId="191" xr:uid="{00000000-0005-0000-0000-0000B9000000}"/>
    <cellStyle name="Обычный 7 2" xfId="192" xr:uid="{00000000-0005-0000-0000-0000BA000000}"/>
    <cellStyle name="Обычный 8" xfId="193" xr:uid="{00000000-0005-0000-0000-0000BB000000}"/>
    <cellStyle name="Обычный 9" xfId="24" xr:uid="{00000000-0005-0000-0000-0000BC000000}"/>
    <cellStyle name="Плохой" xfId="8" builtinId="27" customBuiltin="1"/>
    <cellStyle name="Пояснение" xfId="16" builtinId="53" customBuiltin="1"/>
    <cellStyle name="Примечание 2" xfId="194" xr:uid="{00000000-0005-0000-0000-0000BF000000}"/>
    <cellStyle name="Связанная ячейка" xfId="13" builtinId="24" customBuiltin="1"/>
    <cellStyle name="Текст предупреждения" xfId="15" builtinId="11" customBuiltin="1"/>
    <cellStyle name="Тысячи [0]_Лист1" xfId="195" xr:uid="{00000000-0005-0000-0000-0000C2000000}"/>
    <cellStyle name="Тысячи_Лист1" xfId="196" xr:uid="{00000000-0005-0000-0000-0000C3000000}"/>
    <cellStyle name="Финансовый 2" xfId="198" xr:uid="{00000000-0005-0000-0000-0000C4000000}"/>
    <cellStyle name="Финансовый 2 2" xfId="199" xr:uid="{00000000-0005-0000-0000-0000C5000000}"/>
    <cellStyle name="Финансовый 3" xfId="200" xr:uid="{00000000-0005-0000-0000-0000C6000000}"/>
    <cellStyle name="Финансовый 4" xfId="201" xr:uid="{00000000-0005-0000-0000-0000C7000000}"/>
    <cellStyle name="Финансовый 4 2" xfId="202" xr:uid="{00000000-0005-0000-0000-0000C8000000}"/>
    <cellStyle name="Финансовый 5" xfId="203" xr:uid="{00000000-0005-0000-0000-0000C9000000}"/>
    <cellStyle name="Финансовый 6" xfId="197" xr:uid="{00000000-0005-0000-0000-0000CA000000}"/>
    <cellStyle name="Хороший" xfId="7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651459-3622-4D8E-9F53-225AFF1AC168}">
  <sheetPr>
    <pageSetUpPr fitToPage="1"/>
  </sheetPr>
  <dimension ref="A2:L93"/>
  <sheetViews>
    <sheetView tabSelected="1" zoomScale="85" zoomScaleNormal="85" workbookViewId="0">
      <pane xSplit="5" ySplit="7" topLeftCell="F41" activePane="bottomRight" state="frozen"/>
      <selection pane="topRight" activeCell="F1" sqref="F1"/>
      <selection pane="bottomLeft" activeCell="A7" sqref="A7"/>
      <selection pane="bottomRight" activeCell="D43" sqref="D43"/>
    </sheetView>
  </sheetViews>
  <sheetFormatPr defaultColWidth="8.85546875" defaultRowHeight="18.75" x14ac:dyDescent="0.3"/>
  <cols>
    <col min="1" max="1" width="8.5703125" style="12" customWidth="1"/>
    <col min="2" max="2" width="35.7109375" style="13" customWidth="1"/>
    <col min="3" max="3" width="10.140625" style="11" customWidth="1"/>
    <col min="4" max="4" width="49.140625" style="13" customWidth="1"/>
    <col min="5" max="5" width="17.140625" style="11" customWidth="1"/>
    <col min="6" max="6" width="16.28515625" style="11" customWidth="1"/>
    <col min="7" max="7" width="17" style="11" customWidth="1"/>
    <col min="8" max="8" width="18" style="11" customWidth="1"/>
    <col min="9" max="9" width="12.140625" style="1" customWidth="1"/>
    <col min="10" max="10" width="13.140625" style="1" customWidth="1"/>
    <col min="11" max="11" width="8.85546875" style="1"/>
    <col min="12" max="12" width="10.28515625" style="1" bestFit="1" customWidth="1"/>
    <col min="13" max="16384" width="8.85546875" style="1"/>
  </cols>
  <sheetData>
    <row r="2" spans="1:8" s="2" customFormat="1" x14ac:dyDescent="0.3">
      <c r="A2" s="8"/>
      <c r="B2" s="9"/>
      <c r="C2" s="10"/>
      <c r="D2" s="9"/>
      <c r="E2" s="10"/>
      <c r="F2" s="10"/>
      <c r="G2" s="10"/>
      <c r="H2" s="10"/>
    </row>
    <row r="3" spans="1:8" x14ac:dyDescent="0.3">
      <c r="A3" s="102" t="s">
        <v>45</v>
      </c>
      <c r="B3" s="102"/>
      <c r="C3" s="102"/>
      <c r="D3" s="102"/>
      <c r="E3" s="102"/>
      <c r="F3" s="102"/>
    </row>
    <row r="4" spans="1:8" ht="8.25" customHeight="1" x14ac:dyDescent="0.3">
      <c r="D4" s="4"/>
    </row>
    <row r="5" spans="1:8" ht="19.5" thickBot="1" x14ac:dyDescent="0.35">
      <c r="F5" s="14"/>
      <c r="H5" s="11" t="s">
        <v>33</v>
      </c>
    </row>
    <row r="6" spans="1:8" ht="15" customHeight="1" x14ac:dyDescent="0.25">
      <c r="A6" s="103" t="s">
        <v>75</v>
      </c>
      <c r="B6" s="98" t="s">
        <v>0</v>
      </c>
      <c r="C6" s="98" t="s">
        <v>16</v>
      </c>
      <c r="D6" s="98" t="s">
        <v>17</v>
      </c>
      <c r="E6" s="98" t="s">
        <v>74</v>
      </c>
      <c r="F6" s="98" t="s">
        <v>67</v>
      </c>
      <c r="G6" s="98" t="s">
        <v>70</v>
      </c>
      <c r="H6" s="98" t="s">
        <v>76</v>
      </c>
    </row>
    <row r="7" spans="1:8" ht="107.25" customHeight="1" thickBot="1" x14ac:dyDescent="0.3">
      <c r="A7" s="104"/>
      <c r="B7" s="99"/>
      <c r="C7" s="99"/>
      <c r="D7" s="99"/>
      <c r="E7" s="99"/>
      <c r="F7" s="99"/>
      <c r="G7" s="99"/>
      <c r="H7" s="99"/>
    </row>
    <row r="8" spans="1:8" s="2" customFormat="1" ht="40.5" customHeight="1" x14ac:dyDescent="0.3">
      <c r="A8" s="64" t="s">
        <v>20</v>
      </c>
      <c r="B8" s="90" t="s">
        <v>73</v>
      </c>
      <c r="C8" s="91"/>
      <c r="D8" s="91"/>
      <c r="E8" s="92"/>
      <c r="F8" s="65">
        <f>F10</f>
        <v>5809.99</v>
      </c>
      <c r="G8" s="65">
        <f t="shared" ref="G8:H8" si="0">G10</f>
        <v>5809.99</v>
      </c>
      <c r="H8" s="65">
        <f t="shared" si="0"/>
        <v>5809.99</v>
      </c>
    </row>
    <row r="9" spans="1:8" s="2" customFormat="1" x14ac:dyDescent="0.3">
      <c r="A9" s="15"/>
      <c r="B9" s="82" t="s">
        <v>1</v>
      </c>
      <c r="C9" s="88"/>
      <c r="D9" s="88"/>
      <c r="E9" s="89"/>
      <c r="F9" s="16"/>
      <c r="G9" s="10"/>
      <c r="H9" s="10"/>
    </row>
    <row r="10" spans="1:8" s="2" customFormat="1" x14ac:dyDescent="0.3">
      <c r="A10" s="15"/>
      <c r="B10" s="82" t="s">
        <v>18</v>
      </c>
      <c r="C10" s="88"/>
      <c r="D10" s="88"/>
      <c r="E10" s="89"/>
      <c r="F10" s="17">
        <f>F11+F12+F13+F14</f>
        <v>5809.99</v>
      </c>
      <c r="G10" s="17">
        <f t="shared" ref="G10:H10" si="1">G11+G12+G13+G14</f>
        <v>5809.99</v>
      </c>
      <c r="H10" s="17">
        <f t="shared" si="1"/>
        <v>5809.99</v>
      </c>
    </row>
    <row r="11" spans="1:8" s="2" customFormat="1" ht="87" customHeight="1" x14ac:dyDescent="0.25">
      <c r="A11" s="18" t="s">
        <v>20</v>
      </c>
      <c r="B11" s="19" t="s">
        <v>73</v>
      </c>
      <c r="C11" s="20" t="s">
        <v>38</v>
      </c>
      <c r="D11" s="19" t="s">
        <v>39</v>
      </c>
      <c r="E11" s="50" t="s">
        <v>19</v>
      </c>
      <c r="F11" s="17">
        <v>3176</v>
      </c>
      <c r="G11" s="17">
        <v>3176</v>
      </c>
      <c r="H11" s="17">
        <v>3176</v>
      </c>
    </row>
    <row r="12" spans="1:8" s="2" customFormat="1" ht="72" customHeight="1" x14ac:dyDescent="0.25">
      <c r="A12" s="18" t="s">
        <v>20</v>
      </c>
      <c r="B12" s="19" t="s">
        <v>73</v>
      </c>
      <c r="C12" s="20" t="s">
        <v>2</v>
      </c>
      <c r="D12" s="21" t="s">
        <v>3</v>
      </c>
      <c r="E12" s="50" t="s">
        <v>19</v>
      </c>
      <c r="F12" s="17">
        <v>2028</v>
      </c>
      <c r="G12" s="17">
        <v>2028</v>
      </c>
      <c r="H12" s="17">
        <v>2028</v>
      </c>
    </row>
    <row r="13" spans="1:8" s="2" customFormat="1" ht="75" x14ac:dyDescent="0.25">
      <c r="A13" s="22" t="s">
        <v>20</v>
      </c>
      <c r="B13" s="19" t="s">
        <v>73</v>
      </c>
      <c r="C13" s="20" t="s">
        <v>43</v>
      </c>
      <c r="D13" s="19" t="s">
        <v>44</v>
      </c>
      <c r="E13" s="74" t="s">
        <v>19</v>
      </c>
      <c r="F13" s="17">
        <v>305.99</v>
      </c>
      <c r="G13" s="17">
        <v>305.99</v>
      </c>
      <c r="H13" s="17">
        <v>305.99</v>
      </c>
    </row>
    <row r="14" spans="1:8" s="2" customFormat="1" ht="75" x14ac:dyDescent="0.25">
      <c r="A14" s="22" t="s">
        <v>20</v>
      </c>
      <c r="B14" s="32" t="s">
        <v>73</v>
      </c>
      <c r="C14" s="24" t="s">
        <v>7</v>
      </c>
      <c r="D14" s="32" t="s">
        <v>57</v>
      </c>
      <c r="E14" s="35" t="s">
        <v>19</v>
      </c>
      <c r="F14" s="79">
        <v>300</v>
      </c>
      <c r="G14" s="79">
        <v>300</v>
      </c>
      <c r="H14" s="79">
        <v>300</v>
      </c>
    </row>
    <row r="15" spans="1:8" s="2" customFormat="1" ht="26.25" customHeight="1" x14ac:dyDescent="0.3">
      <c r="A15" s="66" t="s">
        <v>34</v>
      </c>
      <c r="B15" s="95" t="s">
        <v>31</v>
      </c>
      <c r="C15" s="100"/>
      <c r="D15" s="100"/>
      <c r="E15" s="101"/>
      <c r="F15" s="67">
        <f>F17+F18</f>
        <v>3990.2999999999997</v>
      </c>
      <c r="G15" s="67">
        <f t="shared" ref="G15:H15" si="2">G17+G18</f>
        <v>3882.3</v>
      </c>
      <c r="H15" s="67">
        <f t="shared" si="2"/>
        <v>1111.5</v>
      </c>
    </row>
    <row r="16" spans="1:8" s="2" customFormat="1" x14ac:dyDescent="0.3">
      <c r="A16" s="15"/>
      <c r="B16" s="82" t="s">
        <v>1</v>
      </c>
      <c r="C16" s="88"/>
      <c r="D16" s="88"/>
      <c r="E16" s="89"/>
      <c r="F16" s="17"/>
      <c r="G16" s="23"/>
      <c r="H16" s="23"/>
    </row>
    <row r="17" spans="1:8" s="2" customFormat="1" x14ac:dyDescent="0.3">
      <c r="A17" s="15"/>
      <c r="B17" s="82" t="s">
        <v>18</v>
      </c>
      <c r="C17" s="88"/>
      <c r="D17" s="88"/>
      <c r="E17" s="89"/>
      <c r="F17" s="17">
        <f>F19+F20</f>
        <v>1085.5999999999999</v>
      </c>
      <c r="G17" s="17">
        <f t="shared" ref="G17:H17" si="3">G19+G20</f>
        <v>1078.4000000000001</v>
      </c>
      <c r="H17" s="17">
        <f t="shared" si="3"/>
        <v>1111.5</v>
      </c>
    </row>
    <row r="18" spans="1:8" s="2" customFormat="1" x14ac:dyDescent="0.3">
      <c r="A18" s="15"/>
      <c r="B18" s="47" t="s">
        <v>27</v>
      </c>
      <c r="C18" s="48"/>
      <c r="D18" s="48"/>
      <c r="E18" s="49"/>
      <c r="F18" s="46">
        <f>F21</f>
        <v>2904.7</v>
      </c>
      <c r="G18" s="17">
        <f t="shared" ref="G18:H18" si="4">G21</f>
        <v>2803.9</v>
      </c>
      <c r="H18" s="46">
        <f t="shared" si="4"/>
        <v>0</v>
      </c>
    </row>
    <row r="19" spans="1:8" s="2" customFormat="1" ht="56.25" x14ac:dyDescent="0.25">
      <c r="A19" s="18" t="s">
        <v>34</v>
      </c>
      <c r="B19" s="19" t="s">
        <v>31</v>
      </c>
      <c r="C19" s="24" t="s">
        <v>4</v>
      </c>
      <c r="D19" s="19" t="s">
        <v>5</v>
      </c>
      <c r="E19" s="50" t="s">
        <v>19</v>
      </c>
      <c r="F19" s="46">
        <v>762.8</v>
      </c>
      <c r="G19" s="46">
        <v>766.9</v>
      </c>
      <c r="H19" s="46">
        <v>800</v>
      </c>
    </row>
    <row r="20" spans="1:8" s="2" customFormat="1" ht="56.25" x14ac:dyDescent="0.25">
      <c r="A20" s="18" t="s">
        <v>34</v>
      </c>
      <c r="B20" s="19" t="s">
        <v>31</v>
      </c>
      <c r="C20" s="24" t="s">
        <v>61</v>
      </c>
      <c r="D20" s="19" t="s">
        <v>60</v>
      </c>
      <c r="E20" s="50" t="s">
        <v>19</v>
      </c>
      <c r="F20" s="17">
        <v>322.8</v>
      </c>
      <c r="G20" s="46">
        <v>311.5</v>
      </c>
      <c r="H20" s="17">
        <v>311.5</v>
      </c>
    </row>
    <row r="21" spans="1:8" s="2" customFormat="1" ht="57" thickBot="1" x14ac:dyDescent="0.3">
      <c r="A21" s="18" t="s">
        <v>34</v>
      </c>
      <c r="B21" s="19" t="s">
        <v>31</v>
      </c>
      <c r="C21" s="24" t="s">
        <v>61</v>
      </c>
      <c r="D21" s="19" t="s">
        <v>60</v>
      </c>
      <c r="E21" s="50" t="s">
        <v>28</v>
      </c>
      <c r="F21" s="70">
        <v>2904.7</v>
      </c>
      <c r="G21" s="71">
        <v>2803.9</v>
      </c>
      <c r="H21" s="73">
        <v>0</v>
      </c>
    </row>
    <row r="22" spans="1:8" s="2" customFormat="1" ht="27.75" customHeight="1" x14ac:dyDescent="0.3">
      <c r="A22" s="68" t="s">
        <v>22</v>
      </c>
      <c r="B22" s="90" t="s">
        <v>35</v>
      </c>
      <c r="C22" s="91"/>
      <c r="D22" s="91"/>
      <c r="E22" s="92"/>
      <c r="F22" s="65">
        <f>F24</f>
        <v>145</v>
      </c>
      <c r="G22" s="65">
        <f t="shared" ref="G22:H22" si="5">G24</f>
        <v>145</v>
      </c>
      <c r="H22" s="65">
        <f t="shared" si="5"/>
        <v>145</v>
      </c>
    </row>
    <row r="23" spans="1:8" s="2" customFormat="1" x14ac:dyDescent="0.3">
      <c r="A23" s="15"/>
      <c r="B23" s="82" t="s">
        <v>1</v>
      </c>
      <c r="C23" s="88"/>
      <c r="D23" s="88"/>
      <c r="E23" s="89"/>
      <c r="F23" s="17"/>
      <c r="G23" s="23"/>
      <c r="H23" s="23"/>
    </row>
    <row r="24" spans="1:8" s="2" customFormat="1" x14ac:dyDescent="0.3">
      <c r="A24" s="15"/>
      <c r="B24" s="82" t="s">
        <v>18</v>
      </c>
      <c r="C24" s="88"/>
      <c r="D24" s="88"/>
      <c r="E24" s="89"/>
      <c r="F24" s="17">
        <f>F25</f>
        <v>145</v>
      </c>
      <c r="G24" s="17">
        <f t="shared" ref="G24:H24" si="6">G25</f>
        <v>145</v>
      </c>
      <c r="H24" s="17">
        <f t="shared" si="6"/>
        <v>145</v>
      </c>
    </row>
    <row r="25" spans="1:8" s="2" customFormat="1" ht="57" thickBot="1" x14ac:dyDescent="0.3">
      <c r="A25" s="18" t="s">
        <v>22</v>
      </c>
      <c r="B25" s="19" t="s">
        <v>35</v>
      </c>
      <c r="C25" s="20" t="s">
        <v>9</v>
      </c>
      <c r="D25" s="19" t="s">
        <v>10</v>
      </c>
      <c r="E25" s="50" t="s">
        <v>19</v>
      </c>
      <c r="F25" s="16">
        <v>145</v>
      </c>
      <c r="G25" s="17">
        <v>145</v>
      </c>
      <c r="H25" s="16">
        <v>145</v>
      </c>
    </row>
    <row r="26" spans="1:8" s="3" customFormat="1" ht="24.75" customHeight="1" x14ac:dyDescent="0.3">
      <c r="A26" s="64" t="s">
        <v>23</v>
      </c>
      <c r="B26" s="90" t="s">
        <v>36</v>
      </c>
      <c r="C26" s="93"/>
      <c r="D26" s="93"/>
      <c r="E26" s="94"/>
      <c r="F26" s="67">
        <f>F28</f>
        <v>506</v>
      </c>
      <c r="G26" s="67">
        <f t="shared" ref="G26:H26" si="7">G28</f>
        <v>500</v>
      </c>
      <c r="H26" s="67">
        <f t="shared" si="7"/>
        <v>500</v>
      </c>
    </row>
    <row r="27" spans="1:8" s="3" customFormat="1" ht="16.5" customHeight="1" x14ac:dyDescent="0.3">
      <c r="A27" s="25"/>
      <c r="B27" s="82" t="s">
        <v>30</v>
      </c>
      <c r="C27" s="88"/>
      <c r="D27" s="88"/>
      <c r="E27" s="89"/>
      <c r="F27" s="26"/>
      <c r="G27" s="27"/>
      <c r="H27" s="23"/>
    </row>
    <row r="28" spans="1:8" s="2" customFormat="1" x14ac:dyDescent="0.3">
      <c r="A28" s="15"/>
      <c r="B28" s="82" t="s">
        <v>18</v>
      </c>
      <c r="C28" s="88"/>
      <c r="D28" s="88"/>
      <c r="E28" s="89"/>
      <c r="F28" s="28">
        <f>F30+F31</f>
        <v>506</v>
      </c>
      <c r="G28" s="28">
        <f t="shared" ref="G28:H28" si="8">G30+G31</f>
        <v>500</v>
      </c>
      <c r="H28" s="28">
        <f t="shared" si="8"/>
        <v>500</v>
      </c>
    </row>
    <row r="29" spans="1:8" s="2" customFormat="1" x14ac:dyDescent="0.3">
      <c r="A29" s="15"/>
      <c r="B29" s="82" t="s">
        <v>27</v>
      </c>
      <c r="C29" s="83"/>
      <c r="D29" s="83"/>
      <c r="E29" s="84"/>
      <c r="F29" s="28"/>
      <c r="G29" s="23"/>
      <c r="H29" s="23"/>
    </row>
    <row r="30" spans="1:8" s="2" customFormat="1" ht="57" thickBot="1" x14ac:dyDescent="0.35">
      <c r="A30" s="29" t="s">
        <v>23</v>
      </c>
      <c r="B30" s="56" t="s">
        <v>36</v>
      </c>
      <c r="C30" s="57" t="s">
        <v>40</v>
      </c>
      <c r="D30" s="58" t="s">
        <v>41</v>
      </c>
      <c r="E30" s="59" t="s">
        <v>19</v>
      </c>
      <c r="F30" s="60">
        <v>500</v>
      </c>
      <c r="G30" s="61">
        <v>500</v>
      </c>
      <c r="H30" s="60">
        <v>500</v>
      </c>
    </row>
    <row r="31" spans="1:8" s="2" customFormat="1" ht="56.25" x14ac:dyDescent="0.3">
      <c r="A31" s="55" t="s">
        <v>23</v>
      </c>
      <c r="B31" s="62" t="s">
        <v>36</v>
      </c>
      <c r="C31" s="63" t="s">
        <v>71</v>
      </c>
      <c r="D31" s="62" t="s">
        <v>72</v>
      </c>
      <c r="E31" s="34" t="s">
        <v>19</v>
      </c>
      <c r="F31" s="51">
        <v>6</v>
      </c>
      <c r="G31" s="30">
        <v>0</v>
      </c>
      <c r="H31" s="51">
        <v>0</v>
      </c>
    </row>
    <row r="32" spans="1:8" s="2" customFormat="1" x14ac:dyDescent="0.3">
      <c r="A32" s="69" t="s">
        <v>37</v>
      </c>
      <c r="B32" s="95" t="s">
        <v>21</v>
      </c>
      <c r="C32" s="96"/>
      <c r="D32" s="96"/>
      <c r="E32" s="97"/>
      <c r="F32" s="67">
        <f>F34+F35</f>
        <v>170490.5</v>
      </c>
      <c r="G32" s="67">
        <f>G34+G35</f>
        <v>175387.30000000002</v>
      </c>
      <c r="H32" s="67">
        <f>H34+H35</f>
        <v>164383.6</v>
      </c>
    </row>
    <row r="33" spans="1:10" s="2" customFormat="1" x14ac:dyDescent="0.3">
      <c r="A33" s="15"/>
      <c r="B33" s="82" t="s">
        <v>1</v>
      </c>
      <c r="C33" s="83"/>
      <c r="D33" s="83"/>
      <c r="E33" s="84"/>
      <c r="F33" s="16"/>
      <c r="G33" s="23"/>
      <c r="H33" s="23"/>
    </row>
    <row r="34" spans="1:10" s="2" customFormat="1" x14ac:dyDescent="0.3">
      <c r="A34" s="31"/>
      <c r="B34" s="82" t="s">
        <v>18</v>
      </c>
      <c r="C34" s="88"/>
      <c r="D34" s="88"/>
      <c r="E34" s="89"/>
      <c r="F34" s="28">
        <f>F36+F37+F40+F42+F44+F46+F47+F49+F51+F52+F53+F54+F55+F57+F58+F59+F39</f>
        <v>157620.29999999999</v>
      </c>
      <c r="G34" s="28">
        <f t="shared" ref="G34:H34" si="9">G36+G37+G40+G42+G44+G46+G47+G49+G51+G52+G53+G54+G55+G57+G58+G59+G39</f>
        <v>162517.1</v>
      </c>
      <c r="H34" s="28">
        <f t="shared" si="9"/>
        <v>160962.4</v>
      </c>
    </row>
    <row r="35" spans="1:10" s="2" customFormat="1" x14ac:dyDescent="0.25">
      <c r="A35" s="31"/>
      <c r="B35" s="82" t="s">
        <v>27</v>
      </c>
      <c r="C35" s="83"/>
      <c r="D35" s="83"/>
      <c r="E35" s="84"/>
      <c r="F35" s="28">
        <f>F41+F43+F45+F48+F50+F56+F38</f>
        <v>12870.2</v>
      </c>
      <c r="G35" s="28">
        <f>G41+G43+G45+G48+G50+G56+G38</f>
        <v>12870.2</v>
      </c>
      <c r="H35" s="28">
        <f t="shared" ref="H35" si="10">H41+H43+H45+H48+H50+H56+H38</f>
        <v>3421.2</v>
      </c>
      <c r="J35" s="6"/>
    </row>
    <row r="36" spans="1:10" s="2" customFormat="1" ht="37.5" hidden="1" x14ac:dyDescent="0.25">
      <c r="A36" s="22" t="s">
        <v>37</v>
      </c>
      <c r="B36" s="32" t="s">
        <v>21</v>
      </c>
      <c r="C36" s="24" t="s">
        <v>68</v>
      </c>
      <c r="D36" s="53" t="s">
        <v>69</v>
      </c>
      <c r="E36" s="34" t="s">
        <v>19</v>
      </c>
      <c r="F36" s="28">
        <v>0</v>
      </c>
      <c r="G36" s="28">
        <v>0</v>
      </c>
      <c r="H36" s="28">
        <v>0</v>
      </c>
      <c r="J36" s="6"/>
    </row>
    <row r="37" spans="1:10" s="2" customFormat="1" ht="37.5" x14ac:dyDescent="0.25">
      <c r="A37" s="22" t="s">
        <v>37</v>
      </c>
      <c r="B37" s="32" t="s">
        <v>21</v>
      </c>
      <c r="C37" s="24" t="s">
        <v>4</v>
      </c>
      <c r="D37" s="19" t="s">
        <v>5</v>
      </c>
      <c r="E37" s="34" t="s">
        <v>19</v>
      </c>
      <c r="F37" s="17">
        <v>5928.1</v>
      </c>
      <c r="G37" s="17">
        <v>7700</v>
      </c>
      <c r="H37" s="17">
        <v>7700</v>
      </c>
    </row>
    <row r="38" spans="1:10" s="2" customFormat="1" ht="37.5" x14ac:dyDescent="0.25">
      <c r="A38" s="22" t="s">
        <v>37</v>
      </c>
      <c r="B38" s="32" t="s">
        <v>21</v>
      </c>
      <c r="C38" s="24" t="s">
        <v>4</v>
      </c>
      <c r="D38" s="19" t="s">
        <v>5</v>
      </c>
      <c r="E38" s="34" t="s">
        <v>28</v>
      </c>
      <c r="F38" s="54">
        <v>4</v>
      </c>
      <c r="G38" s="54">
        <v>4</v>
      </c>
      <c r="H38" s="54">
        <v>4</v>
      </c>
    </row>
    <row r="39" spans="1:10" s="2" customFormat="1" ht="75" x14ac:dyDescent="0.25">
      <c r="A39" s="22" t="s">
        <v>37</v>
      </c>
      <c r="B39" s="32" t="s">
        <v>21</v>
      </c>
      <c r="C39" s="24" t="s">
        <v>62</v>
      </c>
      <c r="D39" s="33" t="s">
        <v>59</v>
      </c>
      <c r="E39" s="34" t="s">
        <v>19</v>
      </c>
      <c r="F39" s="17">
        <v>265</v>
      </c>
      <c r="G39" s="17">
        <v>265</v>
      </c>
      <c r="H39" s="17">
        <v>265</v>
      </c>
    </row>
    <row r="40" spans="1:10" s="2" customFormat="1" ht="37.5" x14ac:dyDescent="0.25">
      <c r="A40" s="22" t="s">
        <v>37</v>
      </c>
      <c r="B40" s="32" t="s">
        <v>21</v>
      </c>
      <c r="C40" s="24" t="s">
        <v>42</v>
      </c>
      <c r="D40" s="33" t="s">
        <v>46</v>
      </c>
      <c r="E40" s="34" t="s">
        <v>19</v>
      </c>
      <c r="F40" s="17">
        <v>0</v>
      </c>
      <c r="G40" s="17">
        <v>0</v>
      </c>
      <c r="H40" s="17">
        <v>0</v>
      </c>
    </row>
    <row r="41" spans="1:10" s="2" customFormat="1" ht="37.5" x14ac:dyDescent="0.25">
      <c r="A41" s="22" t="s">
        <v>37</v>
      </c>
      <c r="B41" s="32" t="s">
        <v>21</v>
      </c>
      <c r="C41" s="24" t="s">
        <v>42</v>
      </c>
      <c r="D41" s="33" t="s">
        <v>46</v>
      </c>
      <c r="E41" s="50" t="s">
        <v>28</v>
      </c>
      <c r="F41" s="52">
        <v>1303.9000000000001</v>
      </c>
      <c r="G41" s="52">
        <v>1303.9000000000001</v>
      </c>
      <c r="H41" s="52">
        <v>1303.9000000000001</v>
      </c>
    </row>
    <row r="42" spans="1:10" s="2" customFormat="1" ht="37.5" x14ac:dyDescent="0.25">
      <c r="A42" s="22" t="s">
        <v>37</v>
      </c>
      <c r="B42" s="32" t="s">
        <v>21</v>
      </c>
      <c r="C42" s="24" t="s">
        <v>25</v>
      </c>
      <c r="D42" s="33" t="s">
        <v>47</v>
      </c>
      <c r="E42" s="34" t="s">
        <v>19</v>
      </c>
      <c r="F42" s="17">
        <v>19526</v>
      </c>
      <c r="G42" s="17">
        <v>19683.099999999999</v>
      </c>
      <c r="H42" s="17">
        <v>19820.099999999999</v>
      </c>
    </row>
    <row r="43" spans="1:10" s="2" customFormat="1" ht="37.5" x14ac:dyDescent="0.25">
      <c r="A43" s="22" t="s">
        <v>37</v>
      </c>
      <c r="B43" s="32" t="s">
        <v>21</v>
      </c>
      <c r="C43" s="24" t="s">
        <v>25</v>
      </c>
      <c r="D43" s="33" t="s">
        <v>47</v>
      </c>
      <c r="E43" s="50" t="s">
        <v>28</v>
      </c>
      <c r="F43" s="52">
        <v>9449</v>
      </c>
      <c r="G43" s="52">
        <v>9449</v>
      </c>
      <c r="H43" s="54">
        <v>0</v>
      </c>
    </row>
    <row r="44" spans="1:10" s="2" customFormat="1" ht="37.5" x14ac:dyDescent="0.25">
      <c r="A44" s="22" t="s">
        <v>37</v>
      </c>
      <c r="B44" s="32" t="s">
        <v>21</v>
      </c>
      <c r="C44" s="24" t="s">
        <v>6</v>
      </c>
      <c r="D44" s="33" t="s">
        <v>48</v>
      </c>
      <c r="E44" s="34" t="s">
        <v>19</v>
      </c>
      <c r="F44" s="17">
        <v>4.0999999999999996</v>
      </c>
      <c r="G44" s="17">
        <v>4.0999999999999996</v>
      </c>
      <c r="H44" s="17">
        <v>4.0999999999999996</v>
      </c>
    </row>
    <row r="45" spans="1:10" s="2" customFormat="1" ht="37.5" x14ac:dyDescent="0.25">
      <c r="A45" s="22" t="s">
        <v>37</v>
      </c>
      <c r="B45" s="32" t="s">
        <v>21</v>
      </c>
      <c r="C45" s="24" t="s">
        <v>6</v>
      </c>
      <c r="D45" s="33" t="s">
        <v>48</v>
      </c>
      <c r="E45" s="50" t="s">
        <v>28</v>
      </c>
      <c r="F45" s="52">
        <v>34.700000000000003</v>
      </c>
      <c r="G45" s="52">
        <v>34.700000000000003</v>
      </c>
      <c r="H45" s="52">
        <v>34.700000000000003</v>
      </c>
    </row>
    <row r="46" spans="1:10" s="2" customFormat="1" ht="37.5" x14ac:dyDescent="0.25">
      <c r="A46" s="22" t="s">
        <v>37</v>
      </c>
      <c r="B46" s="32" t="s">
        <v>21</v>
      </c>
      <c r="C46" s="24" t="s">
        <v>9</v>
      </c>
      <c r="D46" s="33" t="s">
        <v>10</v>
      </c>
      <c r="E46" s="34" t="s">
        <v>19</v>
      </c>
      <c r="F46" s="17">
        <v>99.2</v>
      </c>
      <c r="G46" s="17">
        <v>99.2</v>
      </c>
      <c r="H46" s="17">
        <v>0</v>
      </c>
    </row>
    <row r="47" spans="1:10" s="2" customFormat="1" ht="37.5" x14ac:dyDescent="0.25">
      <c r="A47" s="22" t="s">
        <v>37</v>
      </c>
      <c r="B47" s="32" t="s">
        <v>21</v>
      </c>
      <c r="C47" s="24" t="s">
        <v>26</v>
      </c>
      <c r="D47" s="33" t="s">
        <v>49</v>
      </c>
      <c r="E47" s="34" t="s">
        <v>19</v>
      </c>
      <c r="F47" s="17">
        <v>14387.8</v>
      </c>
      <c r="G47" s="17">
        <v>12351.6</v>
      </c>
      <c r="H47" s="17">
        <v>12491.6</v>
      </c>
    </row>
    <row r="48" spans="1:10" s="2" customFormat="1" ht="37.5" x14ac:dyDescent="0.25">
      <c r="A48" s="22" t="s">
        <v>37</v>
      </c>
      <c r="B48" s="32" t="s">
        <v>21</v>
      </c>
      <c r="C48" s="24" t="s">
        <v>26</v>
      </c>
      <c r="D48" s="33" t="s">
        <v>49</v>
      </c>
      <c r="E48" s="34" t="s">
        <v>28</v>
      </c>
      <c r="F48" s="52">
        <v>488.9</v>
      </c>
      <c r="G48" s="52">
        <v>488.9</v>
      </c>
      <c r="H48" s="52">
        <v>488.9</v>
      </c>
    </row>
    <row r="49" spans="1:10" s="2" customFormat="1" ht="39.75" customHeight="1" x14ac:dyDescent="0.25">
      <c r="A49" s="22" t="s">
        <v>37</v>
      </c>
      <c r="B49" s="32" t="s">
        <v>21</v>
      </c>
      <c r="C49" s="24" t="s">
        <v>24</v>
      </c>
      <c r="D49" s="33" t="s">
        <v>50</v>
      </c>
      <c r="E49" s="34" t="s">
        <v>19</v>
      </c>
      <c r="F49" s="17">
        <v>8299.1</v>
      </c>
      <c r="G49" s="17">
        <v>7512.4</v>
      </c>
      <c r="H49" s="17">
        <v>7512.4</v>
      </c>
    </row>
    <row r="50" spans="1:10" s="2" customFormat="1" ht="39.75" customHeight="1" x14ac:dyDescent="0.25">
      <c r="A50" s="22" t="s">
        <v>37</v>
      </c>
      <c r="B50" s="32" t="s">
        <v>21</v>
      </c>
      <c r="C50" s="24" t="s">
        <v>24</v>
      </c>
      <c r="D50" s="33" t="s">
        <v>50</v>
      </c>
      <c r="E50" s="34" t="s">
        <v>28</v>
      </c>
      <c r="F50" s="52">
        <v>0</v>
      </c>
      <c r="G50" s="52">
        <v>0</v>
      </c>
      <c r="H50" s="52">
        <v>0</v>
      </c>
    </row>
    <row r="51" spans="1:10" s="2" customFormat="1" ht="37.5" x14ac:dyDescent="0.25">
      <c r="A51" s="22" t="s">
        <v>37</v>
      </c>
      <c r="B51" s="32" t="s">
        <v>21</v>
      </c>
      <c r="C51" s="24" t="s">
        <v>32</v>
      </c>
      <c r="D51" s="33" t="s">
        <v>51</v>
      </c>
      <c r="E51" s="34" t="s">
        <v>19</v>
      </c>
      <c r="F51" s="17">
        <v>46400</v>
      </c>
      <c r="G51" s="17">
        <v>50155.3</v>
      </c>
      <c r="H51" s="17">
        <v>46801.8</v>
      </c>
    </row>
    <row r="52" spans="1:10" s="2" customFormat="1" ht="37.5" x14ac:dyDescent="0.25">
      <c r="A52" s="22" t="s">
        <v>37</v>
      </c>
      <c r="B52" s="32" t="s">
        <v>21</v>
      </c>
      <c r="C52" s="24" t="s">
        <v>29</v>
      </c>
      <c r="D52" s="33" t="s">
        <v>52</v>
      </c>
      <c r="E52" s="34" t="s">
        <v>19</v>
      </c>
      <c r="F52" s="17">
        <v>41540</v>
      </c>
      <c r="G52" s="17">
        <v>42240</v>
      </c>
      <c r="H52" s="17">
        <v>42500</v>
      </c>
    </row>
    <row r="53" spans="1:10" s="2" customFormat="1" ht="37.5" x14ac:dyDescent="0.25">
      <c r="A53" s="22" t="s">
        <v>37</v>
      </c>
      <c r="B53" s="32" t="s">
        <v>21</v>
      </c>
      <c r="C53" s="24" t="s">
        <v>13</v>
      </c>
      <c r="D53" s="33" t="s">
        <v>53</v>
      </c>
      <c r="E53" s="34" t="s">
        <v>19</v>
      </c>
      <c r="F53" s="17">
        <v>1500</v>
      </c>
      <c r="G53" s="17">
        <v>1500</v>
      </c>
      <c r="H53" s="17">
        <v>1500</v>
      </c>
    </row>
    <row r="54" spans="1:10" s="2" customFormat="1" ht="37.5" x14ac:dyDescent="0.25">
      <c r="A54" s="22" t="s">
        <v>37</v>
      </c>
      <c r="B54" s="32" t="s">
        <v>21</v>
      </c>
      <c r="C54" s="24" t="s">
        <v>8</v>
      </c>
      <c r="D54" s="33" t="s">
        <v>54</v>
      </c>
      <c r="E54" s="34" t="s">
        <v>19</v>
      </c>
      <c r="F54" s="17">
        <v>186.4</v>
      </c>
      <c r="G54" s="17">
        <v>30</v>
      </c>
      <c r="H54" s="17">
        <v>30</v>
      </c>
    </row>
    <row r="55" spans="1:10" s="2" customFormat="1" ht="37.5" x14ac:dyDescent="0.25">
      <c r="A55" s="22" t="s">
        <v>37</v>
      </c>
      <c r="B55" s="32" t="s">
        <v>21</v>
      </c>
      <c r="C55" s="24" t="s">
        <v>11</v>
      </c>
      <c r="D55" s="33" t="s">
        <v>55</v>
      </c>
      <c r="E55" s="34" t="s">
        <v>19</v>
      </c>
      <c r="F55" s="17">
        <v>16929.599999999999</v>
      </c>
      <c r="G55" s="17">
        <v>18421.400000000001</v>
      </c>
      <c r="H55" s="17">
        <v>19782.400000000001</v>
      </c>
    </row>
    <row r="56" spans="1:10" s="2" customFormat="1" ht="37.5" x14ac:dyDescent="0.25">
      <c r="A56" s="22" t="s">
        <v>37</v>
      </c>
      <c r="B56" s="32" t="s">
        <v>21</v>
      </c>
      <c r="C56" s="24" t="s">
        <v>11</v>
      </c>
      <c r="D56" s="33" t="s">
        <v>55</v>
      </c>
      <c r="E56" s="34" t="s">
        <v>28</v>
      </c>
      <c r="F56" s="52">
        <v>1589.7</v>
      </c>
      <c r="G56" s="52">
        <v>1589.7</v>
      </c>
      <c r="H56" s="52">
        <v>1589.7</v>
      </c>
    </row>
    <row r="57" spans="1:10" s="2" customFormat="1" ht="37.5" x14ac:dyDescent="0.25">
      <c r="A57" s="22" t="s">
        <v>37</v>
      </c>
      <c r="B57" s="32" t="s">
        <v>21</v>
      </c>
      <c r="C57" s="24" t="s">
        <v>14</v>
      </c>
      <c r="D57" s="33" t="s">
        <v>56</v>
      </c>
      <c r="E57" s="34" t="s">
        <v>19</v>
      </c>
      <c r="F57" s="17">
        <v>715</v>
      </c>
      <c r="G57" s="17">
        <v>715</v>
      </c>
      <c r="H57" s="17">
        <v>715</v>
      </c>
    </row>
    <row r="58" spans="1:10" s="2" customFormat="1" ht="37.5" x14ac:dyDescent="0.25">
      <c r="A58" s="22" t="s">
        <v>37</v>
      </c>
      <c r="B58" s="32" t="s">
        <v>21</v>
      </c>
      <c r="C58" s="24" t="s">
        <v>7</v>
      </c>
      <c r="D58" s="33" t="s">
        <v>57</v>
      </c>
      <c r="E58" s="34" t="s">
        <v>19</v>
      </c>
      <c r="F58" s="17">
        <v>1740</v>
      </c>
      <c r="G58" s="17">
        <v>1740</v>
      </c>
      <c r="H58" s="17">
        <v>1740</v>
      </c>
    </row>
    <row r="59" spans="1:10" s="2" customFormat="1" ht="38.25" thickBot="1" x14ac:dyDescent="0.3">
      <c r="A59" s="22" t="s">
        <v>37</v>
      </c>
      <c r="B59" s="32" t="s">
        <v>21</v>
      </c>
      <c r="C59" s="24" t="s">
        <v>12</v>
      </c>
      <c r="D59" s="33" t="s">
        <v>58</v>
      </c>
      <c r="E59" s="35" t="s">
        <v>19</v>
      </c>
      <c r="F59" s="17">
        <v>100</v>
      </c>
      <c r="G59" s="17">
        <v>100</v>
      </c>
      <c r="H59" s="17">
        <f>100</f>
        <v>100</v>
      </c>
    </row>
    <row r="60" spans="1:10" s="2" customFormat="1" ht="19.5" thickBot="1" x14ac:dyDescent="0.3">
      <c r="A60" s="36"/>
      <c r="B60" s="85" t="s">
        <v>15</v>
      </c>
      <c r="C60" s="85"/>
      <c r="D60" s="85"/>
      <c r="E60" s="85"/>
      <c r="F60" s="37">
        <f>F8+F15+F22+F26+F32</f>
        <v>180941.79</v>
      </c>
      <c r="G60" s="37">
        <f>G62+G63</f>
        <v>185724.59</v>
      </c>
      <c r="H60" s="37">
        <f>H62+H63</f>
        <v>171950.09</v>
      </c>
      <c r="I60" s="6"/>
    </row>
    <row r="61" spans="1:10" x14ac:dyDescent="0.3">
      <c r="A61" s="15"/>
      <c r="B61" s="82" t="s">
        <v>1</v>
      </c>
      <c r="C61" s="83"/>
      <c r="D61" s="83"/>
      <c r="E61" s="84"/>
      <c r="F61" s="16"/>
      <c r="G61" s="80"/>
      <c r="H61" s="81"/>
    </row>
    <row r="62" spans="1:10" x14ac:dyDescent="0.3">
      <c r="A62" s="50"/>
      <c r="B62" s="86" t="s">
        <v>18</v>
      </c>
      <c r="C62" s="87"/>
      <c r="D62" s="87"/>
      <c r="E62" s="87"/>
      <c r="F62" s="17">
        <f>F34+F28+F17+F10+F24</f>
        <v>165166.88999999998</v>
      </c>
      <c r="G62" s="17">
        <f t="shared" ref="G62:H62" si="11">G34+G28+G17+G10+G24</f>
        <v>170050.49</v>
      </c>
      <c r="H62" s="17">
        <f t="shared" si="11"/>
        <v>168528.88999999998</v>
      </c>
    </row>
    <row r="63" spans="1:10" x14ac:dyDescent="0.3">
      <c r="A63" s="38"/>
      <c r="B63" s="82" t="s">
        <v>27</v>
      </c>
      <c r="C63" s="83"/>
      <c r="D63" s="83"/>
      <c r="E63" s="84"/>
      <c r="F63" s="51">
        <f>F35+F18</f>
        <v>15774.900000000001</v>
      </c>
      <c r="G63" s="39">
        <f t="shared" ref="G63:H63" si="12">G35+G18</f>
        <v>15674.1</v>
      </c>
      <c r="H63" s="39">
        <f t="shared" si="12"/>
        <v>3421.2</v>
      </c>
      <c r="J63" s="72"/>
    </row>
    <row r="64" spans="1:10" x14ac:dyDescent="0.3">
      <c r="B64" s="40"/>
      <c r="D64" s="41"/>
      <c r="F64" s="42"/>
    </row>
    <row r="65" spans="4:12" x14ac:dyDescent="0.3">
      <c r="D65" s="41"/>
      <c r="E65" s="75" t="s">
        <v>63</v>
      </c>
      <c r="F65" s="76"/>
      <c r="G65" s="76">
        <f>(G60-G63)/97.5*2.5</f>
        <v>4360.2689743589744</v>
      </c>
      <c r="H65" s="76">
        <f>(H60-H63)/95*5</f>
        <v>8869.9415789473678</v>
      </c>
    </row>
    <row r="66" spans="4:12" x14ac:dyDescent="0.3">
      <c r="E66" s="75"/>
      <c r="F66" s="76"/>
      <c r="G66" s="76"/>
      <c r="H66" s="76"/>
    </row>
    <row r="67" spans="4:12" x14ac:dyDescent="0.3">
      <c r="D67" s="41"/>
      <c r="E67" s="75" t="s">
        <v>64</v>
      </c>
      <c r="F67" s="76">
        <f>F60+F65</f>
        <v>180941.79</v>
      </c>
      <c r="G67" s="76">
        <f>G60+G65</f>
        <v>190084.85897435897</v>
      </c>
      <c r="H67" s="76">
        <f>H60+H65</f>
        <v>180820.03157894735</v>
      </c>
    </row>
    <row r="68" spans="4:12" x14ac:dyDescent="0.3">
      <c r="D68" s="41"/>
      <c r="E68" s="75"/>
      <c r="F68" s="76"/>
      <c r="G68" s="76"/>
      <c r="H68" s="76"/>
    </row>
    <row r="69" spans="4:12" x14ac:dyDescent="0.3">
      <c r="D69" s="41"/>
      <c r="E69" s="75" t="s">
        <v>65</v>
      </c>
      <c r="F69" s="76">
        <v>186941.8</v>
      </c>
      <c r="G69" s="76">
        <v>190084.9</v>
      </c>
      <c r="H69" s="76">
        <v>180820</v>
      </c>
    </row>
    <row r="70" spans="4:12" x14ac:dyDescent="0.3">
      <c r="D70" s="41"/>
      <c r="E70" s="76"/>
      <c r="F70" s="76"/>
      <c r="G70" s="76"/>
      <c r="H70" s="76"/>
    </row>
    <row r="71" spans="4:12" x14ac:dyDescent="0.3">
      <c r="D71" s="41"/>
      <c r="E71" s="77" t="s">
        <v>66</v>
      </c>
      <c r="F71" s="76">
        <f>F69-F67</f>
        <v>6000.0099999999802</v>
      </c>
      <c r="G71" s="76">
        <f>G69-G67</f>
        <v>4.1025641025044024E-2</v>
      </c>
      <c r="H71" s="76">
        <f t="shared" ref="H71" si="13">H69-H67</f>
        <v>-3.1578947353409603E-2</v>
      </c>
    </row>
    <row r="72" spans="4:12" x14ac:dyDescent="0.3">
      <c r="D72" s="41"/>
      <c r="E72" s="77"/>
      <c r="F72" s="76"/>
      <c r="G72" s="76"/>
      <c r="H72" s="76"/>
    </row>
    <row r="73" spans="4:12" x14ac:dyDescent="0.3">
      <c r="E73" s="78"/>
      <c r="F73" s="76">
        <f>F60+F65+6000</f>
        <v>186941.79</v>
      </c>
      <c r="G73" s="76">
        <f>G60+G65</f>
        <v>190084.85897435897</v>
      </c>
      <c r="H73" s="76">
        <f>H60+H65</f>
        <v>180820.03157894735</v>
      </c>
    </row>
    <row r="74" spans="4:12" x14ac:dyDescent="0.3">
      <c r="D74" s="41"/>
    </row>
    <row r="75" spans="4:12" x14ac:dyDescent="0.3">
      <c r="D75" s="41"/>
      <c r="H75" s="44"/>
    </row>
    <row r="77" spans="4:12" x14ac:dyDescent="0.3">
      <c r="G77" s="43"/>
    </row>
    <row r="78" spans="4:12" x14ac:dyDescent="0.3">
      <c r="G78" s="43"/>
      <c r="H78" s="43"/>
      <c r="L78" s="7"/>
    </row>
    <row r="79" spans="4:12" x14ac:dyDescent="0.3">
      <c r="G79" s="43"/>
      <c r="H79" s="43"/>
    </row>
    <row r="80" spans="4:12" x14ac:dyDescent="0.3">
      <c r="G80" s="43"/>
      <c r="H80" s="43"/>
      <c r="L80" s="5"/>
    </row>
    <row r="81" spans="6:8" x14ac:dyDescent="0.3">
      <c r="G81" s="43"/>
      <c r="H81" s="43"/>
    </row>
    <row r="82" spans="6:8" x14ac:dyDescent="0.3">
      <c r="G82" s="43"/>
      <c r="H82" s="43"/>
    </row>
    <row r="83" spans="6:8" x14ac:dyDescent="0.3">
      <c r="F83" s="42"/>
      <c r="G83" s="43"/>
      <c r="H83" s="43"/>
    </row>
    <row r="84" spans="6:8" x14ac:dyDescent="0.3">
      <c r="G84" s="43"/>
      <c r="H84" s="43"/>
    </row>
    <row r="85" spans="6:8" x14ac:dyDescent="0.3">
      <c r="G85" s="43"/>
      <c r="H85" s="43"/>
    </row>
    <row r="86" spans="6:8" x14ac:dyDescent="0.3">
      <c r="G86" s="43"/>
      <c r="H86" s="43"/>
    </row>
    <row r="87" spans="6:8" x14ac:dyDescent="0.3">
      <c r="G87" s="43"/>
      <c r="H87" s="43"/>
    </row>
    <row r="88" spans="6:8" x14ac:dyDescent="0.3">
      <c r="G88" s="43"/>
      <c r="H88" s="43"/>
    </row>
    <row r="89" spans="6:8" x14ac:dyDescent="0.3">
      <c r="G89" s="43"/>
      <c r="H89" s="43"/>
    </row>
    <row r="90" spans="6:8" x14ac:dyDescent="0.3">
      <c r="G90" s="43"/>
      <c r="H90" s="43"/>
    </row>
    <row r="91" spans="6:8" x14ac:dyDescent="0.3">
      <c r="G91" s="43"/>
      <c r="H91" s="43"/>
    </row>
    <row r="92" spans="6:8" x14ac:dyDescent="0.3">
      <c r="G92" s="45"/>
      <c r="H92" s="45"/>
    </row>
    <row r="93" spans="6:8" x14ac:dyDescent="0.3">
      <c r="G93" s="43"/>
      <c r="H93" s="43"/>
    </row>
  </sheetData>
  <mergeCells count="30">
    <mergeCell ref="B15:E15"/>
    <mergeCell ref="A3:F3"/>
    <mergeCell ref="A6:A7"/>
    <mergeCell ref="B6:B7"/>
    <mergeCell ref="C6:C7"/>
    <mergeCell ref="D6:D7"/>
    <mergeCell ref="E6:E7"/>
    <mergeCell ref="F6:F7"/>
    <mergeCell ref="G6:G7"/>
    <mergeCell ref="H6:H7"/>
    <mergeCell ref="B8:E8"/>
    <mergeCell ref="B9:E9"/>
    <mergeCell ref="B10:E10"/>
    <mergeCell ref="B34:E34"/>
    <mergeCell ref="B16:E16"/>
    <mergeCell ref="B17:E17"/>
    <mergeCell ref="B22:E22"/>
    <mergeCell ref="B23:E23"/>
    <mergeCell ref="B24:E24"/>
    <mergeCell ref="B26:E26"/>
    <mergeCell ref="B27:E27"/>
    <mergeCell ref="B28:E28"/>
    <mergeCell ref="B29:E29"/>
    <mergeCell ref="B32:E32"/>
    <mergeCell ref="B33:E33"/>
    <mergeCell ref="B35:E35"/>
    <mergeCell ref="B60:E60"/>
    <mergeCell ref="B61:E61"/>
    <mergeCell ref="B62:E62"/>
    <mergeCell ref="B63:E63"/>
  </mergeCells>
  <printOptions horizontalCentered="1"/>
  <pageMargins left="0.27559055118110237" right="0.23622047244094491" top="0.31496062992125984" bottom="0.35433070866141736" header="0.27559055118110237" footer="0.19685039370078741"/>
  <pageSetup paperSize="9" scale="57" fitToHeight="0" orientation="portrait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2025-2027</vt:lpstr>
      <vt:lpstr>'2025-2027'!Заголовки_для_печати</vt:lpstr>
    </vt:vector>
  </TitlesOfParts>
  <Company>Министерство финансов Мурманской области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egorova</dc:creator>
  <cp:lastModifiedBy>ufin391</cp:lastModifiedBy>
  <cp:lastPrinted>2024-09-12T13:14:47Z</cp:lastPrinted>
  <dcterms:created xsi:type="dcterms:W3CDTF">2013-07-08T10:40:07Z</dcterms:created>
  <dcterms:modified xsi:type="dcterms:W3CDTF">2024-09-12T13:14:52Z</dcterms:modified>
</cp:coreProperties>
</file>