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УФ\Маслакова ОС\Бюджет 2024-2026\ПОФС для ГРБС\"/>
    </mc:Choice>
  </mc:AlternateContent>
  <xr:revisionPtr revIDLastSave="0" documentId="13_ncr:1_{DDFB2C26-E726-4B91-82D2-8423E674FB24}" xr6:coauthVersionLast="36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2024-2026" sheetId="4" r:id="rId1"/>
  </sheets>
  <definedNames>
    <definedName name="_xlnm._FilterDatabase" localSheetId="0" hidden="1">'2024-2026'!$E$2:$E$92</definedName>
    <definedName name="_xlnm.Print_Titles" localSheetId="0">'2024-2026'!$6:$7</definedName>
  </definedNames>
  <calcPr calcId="191029"/>
</workbook>
</file>

<file path=xl/calcChain.xml><?xml version="1.0" encoding="utf-8"?>
<calcChain xmlns="http://schemas.openxmlformats.org/spreadsheetml/2006/main">
  <c r="H51" i="4" l="1"/>
  <c r="H36" i="4"/>
  <c r="G34" i="4"/>
  <c r="G72" i="4" l="1"/>
  <c r="G70" i="4" l="1"/>
  <c r="G64" i="4"/>
  <c r="G33" i="4" l="1"/>
  <c r="H33" i="4"/>
  <c r="F33" i="4"/>
  <c r="F31" i="4" s="1"/>
  <c r="F34" i="4"/>
  <c r="G25" i="4"/>
  <c r="H25" i="4"/>
  <c r="F25" i="4"/>
  <c r="F27" i="4"/>
  <c r="G27" i="4"/>
  <c r="H27" i="4"/>
  <c r="H34" i="4" l="1"/>
  <c r="H23" i="4"/>
  <c r="H21" i="4" s="1"/>
  <c r="G23" i="4"/>
  <c r="G21" i="4" s="1"/>
  <c r="F23" i="4"/>
  <c r="F21" i="4" s="1"/>
  <c r="H17" i="4"/>
  <c r="G17" i="4"/>
  <c r="F17" i="4"/>
  <c r="H16" i="4"/>
  <c r="G16" i="4"/>
  <c r="F16" i="4"/>
  <c r="H10" i="4"/>
  <c r="H8" i="4" s="1"/>
  <c r="G10" i="4"/>
  <c r="G8" i="4" s="1"/>
  <c r="F10" i="4"/>
  <c r="F8" i="4" s="1"/>
  <c r="G31" i="4" l="1"/>
  <c r="H31" i="4"/>
  <c r="F62" i="4"/>
  <c r="F14" i="4"/>
  <c r="F61" i="4"/>
  <c r="H62" i="4"/>
  <c r="H14" i="4"/>
  <c r="G62" i="4"/>
  <c r="G14" i="4"/>
  <c r="H61" i="4"/>
  <c r="G61" i="4"/>
  <c r="G59" i="4" s="1"/>
  <c r="F59" i="4" l="1"/>
  <c r="F66" i="4" s="1"/>
  <c r="F70" i="4" s="1"/>
  <c r="H59" i="4"/>
  <c r="H64" i="4" l="1"/>
  <c r="H72" i="4" s="1"/>
  <c r="H66" i="4" l="1"/>
  <c r="H70" i="4" s="1"/>
</calcChain>
</file>

<file path=xl/sharedStrings.xml><?xml version="1.0" encoding="utf-8"?>
<sst xmlns="http://schemas.openxmlformats.org/spreadsheetml/2006/main" count="206" uniqueCount="77">
  <si>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</si>
  <si>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</si>
  <si>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</si>
  <si>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</si>
  <si>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</si>
  <si>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</si>
  <si>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</si>
  <si>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10.01</t>
  </si>
  <si>
    <t>07.07</t>
  </si>
  <si>
    <t>04.12</t>
  </si>
  <si>
    <t>Другие вопросы в области национальной экономики</t>
  </si>
  <si>
    <t>08.01</t>
  </si>
  <si>
    <t>11.05</t>
  </si>
  <si>
    <t>06.05</t>
  </si>
  <si>
    <t>08.04</t>
  </si>
  <si>
    <t>Общий итог</t>
  </si>
  <si>
    <t>Раздел, подраз-дел</t>
  </si>
  <si>
    <t>Наменование подраздела</t>
  </si>
  <si>
    <t>средства местного бюджета</t>
  </si>
  <si>
    <t>МБ</t>
  </si>
  <si>
    <t>002</t>
  </si>
  <si>
    <t>Администрация Кольского района</t>
  </si>
  <si>
    <t>009</t>
  </si>
  <si>
    <t>010</t>
  </si>
  <si>
    <t>05.02</t>
  </si>
  <si>
    <t>04.09</t>
  </si>
  <si>
    <t>05.01</t>
  </si>
  <si>
    <t>средства областного бюджета</t>
  </si>
  <si>
    <t>ОБ</t>
  </si>
  <si>
    <t>05.05</t>
  </si>
  <si>
    <t>из них:</t>
  </si>
  <si>
    <t>Управление муниципальным имуществом администрации Кольского района</t>
  </si>
  <si>
    <t>05.03</t>
  </si>
  <si>
    <t xml:space="preserve">тыс. руб. </t>
  </si>
  <si>
    <t>007</t>
  </si>
  <si>
    <t>Управление земельными ресурсами администрации Кольского района</t>
  </si>
  <si>
    <t>Управление финансов администрации Кольского района</t>
  </si>
  <si>
    <t>012</t>
  </si>
  <si>
    <t>01.02</t>
  </si>
  <si>
    <t>Функционирование высшего должностного лица субъекта Российской Федерации и муниципального образования</t>
  </si>
  <si>
    <t>01.11</t>
  </si>
  <si>
    <t>Резервный фонд администрации Кольского района</t>
  </si>
  <si>
    <t>04.05</t>
  </si>
  <si>
    <t>01.06</t>
  </si>
  <si>
    <t>Обеспечение деятельости финансовых, налоговых и таможенных органов и органов финансового (финансово-бюджетного надзора)</t>
  </si>
  <si>
    <t>Предельные объемы финансовых средств в разрезе главных распорядителей бюджета города Колы</t>
  </si>
  <si>
    <t>Сельское хозяйство и рыболовство</t>
  </si>
  <si>
    <t>Дорожное хозяйство (дорожные фонды)</t>
  </si>
  <si>
    <t>Связь и информатика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</si>
  <si>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</si>
  <si>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</si>
  <si>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</si>
  <si>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</si>
  <si>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</si>
  <si>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 xml:space="preserve"> 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</si>
  <si>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</si>
  <si>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</si>
  <si>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</si>
  <si>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</si>
  <si>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</si>
  <si>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Предельные объемы финансовых средств на 2024 год </t>
  </si>
  <si>
    <t>Охрана семьи и детства</t>
  </si>
  <si>
    <t>10.04</t>
  </si>
  <si>
    <t>03.10</t>
  </si>
  <si>
    <t>УУР</t>
  </si>
  <si>
    <t>Всего расходы</t>
  </si>
  <si>
    <t>Всего доходы</t>
  </si>
  <si>
    <t>Дефицит</t>
  </si>
  <si>
    <t xml:space="preserve">Предельные объемы финансовых средств на 2025 год </t>
  </si>
  <si>
    <t>01.07</t>
  </si>
  <si>
    <t>Обеспечение проведения выборов и референдумов</t>
  </si>
  <si>
    <t xml:space="preserve">Предельные объемы финансовых средств на 2026 год </t>
  </si>
  <si>
    <t>13.01</t>
  </si>
  <si>
    <t>Обслуживание государственного (муниципального) долга</t>
  </si>
  <si>
    <t>Совет депутатов городского поселения город Кола Кольского муниципального района Мурманской области</t>
  </si>
  <si>
    <t>Источник финансирования</t>
  </si>
  <si>
    <t>Код ведомства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</si>
</sst>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"/>
    <numFmt numFmtId="167" formatCode="_-* #,##0_р_._-;\-* #,##0_р_._-;_-* &quot;-&quot;_р_._-;_-@_-"/>
    <numFmt numFmtId="168" formatCode="_-* #,##0.00_р_._-;\-* #,##0.00_р_._-;_-* &quot;-&quot;??_р_._-;_-@_-"/>
    <numFmt numFmtId="169" formatCode="_(* #,##0.00_);_(* \(#,##0.00\);_(* &quot;-&quot;??_);_(@_)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 CYR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4">
    <xf numFmtId="0" fontId="0" fillId="0" borderId="0"/>
    <xf numFmtId="4" fontId="4" fillId="3" borderId="18">
      <alignment horizontal="right" vertical="top" shrinkToFit="1"/>
    </xf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22" applyNumberFormat="0" applyAlignment="0" applyProtection="0"/>
    <xf numFmtId="0" fontId="14" fillId="8" borderId="23" applyNumberFormat="0" applyAlignment="0" applyProtection="0"/>
    <xf numFmtId="0" fontId="15" fillId="8" borderId="22" applyNumberFormat="0" applyAlignment="0" applyProtection="0"/>
    <xf numFmtId="0" fontId="16" fillId="0" borderId="24" applyNumberFormat="0" applyFill="0" applyAlignment="0" applyProtection="0"/>
    <xf numFmtId="0" fontId="17" fillId="9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7" fillId="0" borderId="0"/>
    <xf numFmtId="0" fontId="28" fillId="26" borderId="0"/>
    <xf numFmtId="0" fontId="28" fillId="26" borderId="0"/>
    <xf numFmtId="0" fontId="29" fillId="26" borderId="0"/>
    <xf numFmtId="0" fontId="28" fillId="0" borderId="0">
      <alignment wrapText="1"/>
    </xf>
    <xf numFmtId="0" fontId="28" fillId="0" borderId="0">
      <alignment wrapText="1"/>
    </xf>
    <xf numFmtId="0" fontId="29" fillId="0" borderId="0">
      <alignment wrapText="1"/>
    </xf>
    <xf numFmtId="0" fontId="28" fillId="0" borderId="0"/>
    <xf numFmtId="0" fontId="28" fillId="0" borderId="0"/>
    <xf numFmtId="0" fontId="29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/>
    </xf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 wrapText="1"/>
    </xf>
    <xf numFmtId="0" fontId="30" fillId="0" borderId="0">
      <alignment horizontal="center"/>
    </xf>
    <xf numFmtId="0" fontId="28" fillId="0" borderId="0">
      <alignment horizontal="right"/>
    </xf>
    <xf numFmtId="0" fontId="29" fillId="0" borderId="0">
      <alignment horizontal="right"/>
    </xf>
    <xf numFmtId="0" fontId="30" fillId="0" borderId="0">
      <alignment horizontal="center"/>
    </xf>
    <xf numFmtId="0" fontId="28" fillId="0" borderId="0">
      <alignment horizontal="right"/>
    </xf>
    <xf numFmtId="0" fontId="31" fillId="0" borderId="0">
      <alignment horizontal="center"/>
    </xf>
    <xf numFmtId="0" fontId="28" fillId="0" borderId="0">
      <alignment horizontal="right"/>
    </xf>
    <xf numFmtId="0" fontId="28" fillId="26" borderId="28"/>
    <xf numFmtId="0" fontId="29" fillId="26" borderId="28"/>
    <xf numFmtId="0" fontId="28" fillId="0" borderId="0">
      <alignment horizontal="right"/>
    </xf>
    <xf numFmtId="0" fontId="28" fillId="26" borderId="28"/>
    <xf numFmtId="0" fontId="29" fillId="0" borderId="0">
      <alignment horizontal="right"/>
    </xf>
    <xf numFmtId="0" fontId="28" fillId="26" borderId="28"/>
    <xf numFmtId="0" fontId="28" fillId="0" borderId="18">
      <alignment horizontal="center" vertical="center" wrapText="1"/>
    </xf>
    <xf numFmtId="0" fontId="29" fillId="0" borderId="18">
      <alignment horizontal="center" vertical="center" wrapText="1"/>
    </xf>
    <xf numFmtId="0" fontId="28" fillId="26" borderId="28"/>
    <xf numFmtId="0" fontId="28" fillId="0" borderId="18">
      <alignment horizontal="center" vertical="center" wrapText="1"/>
    </xf>
    <xf numFmtId="0" fontId="29" fillId="26" borderId="28"/>
    <xf numFmtId="0" fontId="28" fillId="0" borderId="18">
      <alignment horizontal="center" vertical="center" wrapText="1"/>
    </xf>
    <xf numFmtId="0" fontId="28" fillId="26" borderId="29"/>
    <xf numFmtId="0" fontId="29" fillId="26" borderId="29"/>
    <xf numFmtId="0" fontId="28" fillId="0" borderId="18">
      <alignment horizontal="center" vertical="center" wrapText="1"/>
    </xf>
    <xf numFmtId="0" fontId="28" fillId="26" borderId="29"/>
    <xf numFmtId="0" fontId="29" fillId="0" borderId="18">
      <alignment horizontal="center" vertical="center" wrapText="1"/>
    </xf>
    <xf numFmtId="0" fontId="28" fillId="26" borderId="30"/>
    <xf numFmtId="0" fontId="28" fillId="26" borderId="0">
      <alignment shrinkToFit="1"/>
    </xf>
    <xf numFmtId="0" fontId="29" fillId="26" borderId="0">
      <alignment shrinkToFit="1"/>
    </xf>
    <xf numFmtId="0" fontId="28" fillId="26" borderId="30"/>
    <xf numFmtId="0" fontId="28" fillId="26" borderId="0">
      <alignment shrinkToFit="1"/>
    </xf>
    <xf numFmtId="0" fontId="29" fillId="26" borderId="30"/>
    <xf numFmtId="49" fontId="28" fillId="0" borderId="18">
      <alignment horizontal="left" vertical="top" wrapText="1" indent="2"/>
    </xf>
    <xf numFmtId="0" fontId="32" fillId="0" borderId="29">
      <alignment horizontal="right"/>
    </xf>
    <xf numFmtId="0" fontId="4" fillId="0" borderId="29">
      <alignment horizontal="right"/>
    </xf>
    <xf numFmtId="49" fontId="28" fillId="0" borderId="18">
      <alignment horizontal="left" vertical="top" wrapText="1" indent="2"/>
    </xf>
    <xf numFmtId="0" fontId="32" fillId="0" borderId="29">
      <alignment horizontal="right"/>
    </xf>
    <xf numFmtId="49" fontId="29" fillId="0" borderId="18">
      <alignment horizontal="left" vertical="top" wrapText="1" indent="2"/>
    </xf>
    <xf numFmtId="49" fontId="28" fillId="0" borderId="18">
      <alignment horizontal="center" vertical="top" shrinkToFit="1"/>
    </xf>
    <xf numFmtId="4" fontId="32" fillId="27" borderId="29">
      <alignment horizontal="right" vertical="top" shrinkToFit="1"/>
    </xf>
    <xf numFmtId="4" fontId="4" fillId="27" borderId="29">
      <alignment horizontal="right" vertical="top" shrinkToFit="1"/>
    </xf>
    <xf numFmtId="49" fontId="28" fillId="0" borderId="18">
      <alignment horizontal="center" vertical="top" shrinkToFit="1"/>
    </xf>
    <xf numFmtId="4" fontId="32" fillId="27" borderId="29">
      <alignment horizontal="right" vertical="top" shrinkToFit="1"/>
    </xf>
    <xf numFmtId="49" fontId="29" fillId="0" borderId="18">
      <alignment horizontal="center" vertical="top" shrinkToFit="1"/>
    </xf>
    <xf numFmtId="4" fontId="28" fillId="0" borderId="18">
      <alignment horizontal="right" vertical="top" shrinkToFit="1"/>
    </xf>
    <xf numFmtId="4" fontId="32" fillId="3" borderId="29">
      <alignment horizontal="right" vertical="top" shrinkToFit="1"/>
    </xf>
    <xf numFmtId="4" fontId="4" fillId="3" borderId="29">
      <alignment horizontal="right" vertical="top" shrinkToFit="1"/>
    </xf>
    <xf numFmtId="4" fontId="28" fillId="0" borderId="18">
      <alignment horizontal="right" vertical="top" shrinkToFit="1"/>
    </xf>
    <xf numFmtId="4" fontId="32" fillId="3" borderId="29">
      <alignment horizontal="right" vertical="top" shrinkToFit="1"/>
    </xf>
    <xf numFmtId="4" fontId="29" fillId="0" borderId="18">
      <alignment horizontal="right" vertical="top" shrinkToFit="1"/>
    </xf>
    <xf numFmtId="10" fontId="28" fillId="0" borderId="18">
      <alignment horizontal="right" vertical="top" shrinkToFit="1"/>
    </xf>
    <xf numFmtId="0" fontId="28" fillId="0" borderId="0">
      <alignment horizontal="left" wrapText="1"/>
    </xf>
    <xf numFmtId="0" fontId="29" fillId="0" borderId="0">
      <alignment horizontal="left" wrapText="1"/>
    </xf>
    <xf numFmtId="10" fontId="28" fillId="0" borderId="18">
      <alignment horizontal="right" vertical="top" shrinkToFit="1"/>
    </xf>
    <xf numFmtId="0" fontId="28" fillId="0" borderId="0">
      <alignment horizontal="left" wrapText="1"/>
    </xf>
    <xf numFmtId="10" fontId="29" fillId="0" borderId="18">
      <alignment horizontal="right" vertical="top" shrinkToFit="1"/>
    </xf>
    <xf numFmtId="0" fontId="28" fillId="26" borderId="30">
      <alignment shrinkToFit="1"/>
    </xf>
    <xf numFmtId="0" fontId="32" fillId="0" borderId="18">
      <alignment vertical="top" wrapText="1"/>
    </xf>
    <xf numFmtId="0" fontId="4" fillId="0" borderId="18">
      <alignment vertical="top" wrapText="1"/>
    </xf>
    <xf numFmtId="0" fontId="28" fillId="26" borderId="30">
      <alignment shrinkToFit="1"/>
    </xf>
    <xf numFmtId="0" fontId="32" fillId="0" borderId="18">
      <alignment vertical="top" wrapText="1"/>
    </xf>
    <xf numFmtId="0" fontId="29" fillId="26" borderId="30">
      <alignment shrinkToFit="1"/>
    </xf>
    <xf numFmtId="0" fontId="32" fillId="0" borderId="18">
      <alignment horizontal="left"/>
    </xf>
    <xf numFmtId="49" fontId="28" fillId="0" borderId="18">
      <alignment horizontal="center" vertical="top" shrinkToFit="1"/>
    </xf>
    <xf numFmtId="49" fontId="29" fillId="0" borderId="18">
      <alignment horizontal="center" vertical="top" shrinkToFit="1"/>
    </xf>
    <xf numFmtId="0" fontId="32" fillId="0" borderId="18">
      <alignment horizontal="left"/>
    </xf>
    <xf numFmtId="49" fontId="28" fillId="0" borderId="18">
      <alignment horizontal="center" vertical="top" shrinkToFit="1"/>
    </xf>
    <xf numFmtId="0" fontId="4" fillId="0" borderId="18">
      <alignment horizontal="left"/>
    </xf>
    <xf numFmtId="4" fontId="32" fillId="10" borderId="18">
      <alignment horizontal="right" vertical="top" shrinkToFit="1"/>
    </xf>
    <xf numFmtId="4" fontId="32" fillId="27" borderId="18">
      <alignment horizontal="right" vertical="top" shrinkToFit="1"/>
    </xf>
    <xf numFmtId="4" fontId="4" fillId="27" borderId="18">
      <alignment horizontal="right" vertical="top" shrinkToFit="1"/>
    </xf>
    <xf numFmtId="4" fontId="32" fillId="10" borderId="18">
      <alignment horizontal="right" vertical="top" shrinkToFit="1"/>
    </xf>
    <xf numFmtId="4" fontId="32" fillId="27" borderId="18">
      <alignment horizontal="right" vertical="top" shrinkToFit="1"/>
    </xf>
    <xf numFmtId="4" fontId="4" fillId="10" borderId="18">
      <alignment horizontal="right" vertical="top" shrinkToFit="1"/>
    </xf>
    <xf numFmtId="10" fontId="32" fillId="10" borderId="18">
      <alignment horizontal="right" vertical="top" shrinkToFit="1"/>
    </xf>
    <xf numFmtId="4" fontId="32" fillId="3" borderId="18">
      <alignment horizontal="right" vertical="top" shrinkToFit="1"/>
    </xf>
    <xf numFmtId="4" fontId="4" fillId="3" borderId="18">
      <alignment horizontal="right" vertical="top" shrinkToFit="1"/>
    </xf>
    <xf numFmtId="10" fontId="32" fillId="10" borderId="18">
      <alignment horizontal="right" vertical="top" shrinkToFit="1"/>
    </xf>
    <xf numFmtId="4" fontId="32" fillId="3" borderId="18">
      <alignment horizontal="right" vertical="top" shrinkToFit="1"/>
    </xf>
    <xf numFmtId="10" fontId="4" fillId="10" borderId="18">
      <alignment horizontal="right" vertical="top" shrinkToFit="1"/>
    </xf>
    <xf numFmtId="0" fontId="28" fillId="26" borderId="29"/>
    <xf numFmtId="0" fontId="28" fillId="26" borderId="30"/>
    <xf numFmtId="0" fontId="29" fillId="26" borderId="30"/>
    <xf numFmtId="0" fontId="28" fillId="26" borderId="29"/>
    <xf numFmtId="0" fontId="28" fillId="26" borderId="30"/>
    <xf numFmtId="0" fontId="29" fillId="26" borderId="29"/>
    <xf numFmtId="0" fontId="28" fillId="0" borderId="0">
      <alignment horizontal="left" wrapText="1"/>
    </xf>
    <xf numFmtId="0" fontId="28" fillId="26" borderId="30">
      <alignment horizontal="center"/>
    </xf>
    <xf numFmtId="0" fontId="29" fillId="26" borderId="30">
      <alignment horizontal="center"/>
    </xf>
    <xf numFmtId="0" fontId="28" fillId="0" borderId="0">
      <alignment horizontal="left" wrapText="1"/>
    </xf>
    <xf numFmtId="0" fontId="28" fillId="26" borderId="30">
      <alignment horizontal="center"/>
    </xf>
    <xf numFmtId="0" fontId="29" fillId="0" borderId="0">
      <alignment horizontal="left" wrapText="1"/>
    </xf>
    <xf numFmtId="0" fontId="4" fillId="0" borderId="18">
      <alignment vertical="top" wrapText="1"/>
    </xf>
    <xf numFmtId="4" fontId="32" fillId="0" borderId="18">
      <alignment horizontal="right" vertical="top" shrinkToFit="1"/>
    </xf>
    <xf numFmtId="4" fontId="4" fillId="0" borderId="18">
      <alignment horizontal="right" vertical="top" shrinkToFit="1"/>
    </xf>
    <xf numFmtId="0" fontId="32" fillId="0" borderId="18">
      <alignment vertical="top" wrapText="1"/>
    </xf>
    <xf numFmtId="4" fontId="32" fillId="0" borderId="18">
      <alignment horizontal="right" vertical="top" shrinkToFit="1"/>
    </xf>
    <xf numFmtId="4" fontId="32" fillId="3" borderId="18">
      <alignment horizontal="right" vertical="top" shrinkToFit="1"/>
    </xf>
    <xf numFmtId="49" fontId="28" fillId="0" borderId="18">
      <alignment horizontal="left" vertical="top" wrapText="1" indent="2"/>
    </xf>
    <xf numFmtId="49" fontId="29" fillId="0" borderId="18">
      <alignment horizontal="left" vertical="top" wrapText="1" indent="2"/>
    </xf>
    <xf numFmtId="4" fontId="32" fillId="3" borderId="18">
      <alignment horizontal="right" vertical="top" shrinkToFit="1"/>
    </xf>
    <xf numFmtId="49" fontId="28" fillId="0" borderId="18">
      <alignment horizontal="left" vertical="top" wrapText="1" indent="2"/>
    </xf>
    <xf numFmtId="4" fontId="4" fillId="3" borderId="18">
      <alignment horizontal="right" vertical="top" shrinkToFit="1"/>
    </xf>
    <xf numFmtId="10" fontId="32" fillId="3" borderId="18">
      <alignment horizontal="right" vertical="top" shrinkToFit="1"/>
    </xf>
    <xf numFmtId="4" fontId="28" fillId="0" borderId="18">
      <alignment horizontal="right" vertical="top" shrinkToFit="1"/>
    </xf>
    <xf numFmtId="4" fontId="29" fillId="0" borderId="18">
      <alignment horizontal="right" vertical="top" shrinkToFit="1"/>
    </xf>
    <xf numFmtId="10" fontId="32" fillId="3" borderId="18">
      <alignment horizontal="right" vertical="top" shrinkToFit="1"/>
    </xf>
    <xf numFmtId="4" fontId="28" fillId="0" borderId="18">
      <alignment horizontal="right" vertical="top" shrinkToFit="1"/>
    </xf>
    <xf numFmtId="10" fontId="4" fillId="3" borderId="18">
      <alignment horizontal="right" vertical="top" shrinkToFit="1"/>
    </xf>
    <xf numFmtId="0" fontId="28" fillId="26" borderId="30">
      <alignment horizontal="center"/>
    </xf>
    <xf numFmtId="0" fontId="28" fillId="26" borderId="30">
      <alignment shrinkToFit="1"/>
    </xf>
    <xf numFmtId="0" fontId="29" fillId="26" borderId="30">
      <alignment shrinkToFit="1"/>
    </xf>
    <xf numFmtId="0" fontId="28" fillId="26" borderId="30">
      <alignment horizontal="center"/>
    </xf>
    <xf numFmtId="0" fontId="28" fillId="26" borderId="30">
      <alignment shrinkToFit="1"/>
    </xf>
    <xf numFmtId="0" fontId="29" fillId="26" borderId="30">
      <alignment horizontal="center"/>
    </xf>
    <xf numFmtId="0" fontId="28" fillId="26" borderId="30">
      <alignment horizontal="left"/>
    </xf>
    <xf numFmtId="0" fontId="28" fillId="26" borderId="29">
      <alignment horizontal="center"/>
    </xf>
    <xf numFmtId="0" fontId="29" fillId="26" borderId="29">
      <alignment horizontal="center"/>
    </xf>
    <xf numFmtId="0" fontId="28" fillId="26" borderId="30">
      <alignment horizontal="left"/>
    </xf>
    <xf numFmtId="0" fontId="28" fillId="26" borderId="29">
      <alignment horizontal="center"/>
    </xf>
    <xf numFmtId="0" fontId="29" fillId="26" borderId="30">
      <alignment horizontal="left"/>
    </xf>
    <xf numFmtId="0" fontId="28" fillId="26" borderId="29">
      <alignment horizontal="center"/>
    </xf>
    <xf numFmtId="0" fontId="28" fillId="26" borderId="29">
      <alignment horizontal="center"/>
    </xf>
    <xf numFmtId="0" fontId="29" fillId="26" borderId="29">
      <alignment horizontal="center"/>
    </xf>
    <xf numFmtId="0" fontId="28" fillId="26" borderId="29">
      <alignment horizontal="left"/>
    </xf>
    <xf numFmtId="0" fontId="28" fillId="26" borderId="29">
      <alignment horizontal="left"/>
    </xf>
    <xf numFmtId="0" fontId="29" fillId="26" borderId="29">
      <alignment horizontal="left"/>
    </xf>
    <xf numFmtId="0" fontId="32" fillId="0" borderId="18">
      <alignment vertical="top" wrapText="1"/>
    </xf>
    <xf numFmtId="0" fontId="32" fillId="0" borderId="18">
      <alignment vertical="top" wrapText="1"/>
    </xf>
    <xf numFmtId="4" fontId="32" fillId="3" borderId="18">
      <alignment horizontal="right" vertical="top" shrinkToFit="1"/>
    </xf>
    <xf numFmtId="0" fontId="23" fillId="0" borderId="0"/>
    <xf numFmtId="0" fontId="5" fillId="0" borderId="0"/>
    <xf numFmtId="0" fontId="24" fillId="25" borderId="0"/>
    <xf numFmtId="0" fontId="27" fillId="0" borderId="0"/>
    <xf numFmtId="0" fontId="25" fillId="0" borderId="0"/>
    <xf numFmtId="0" fontId="23" fillId="0" borderId="0"/>
    <xf numFmtId="0" fontId="23" fillId="0" borderId="0"/>
    <xf numFmtId="0" fontId="27" fillId="0" borderId="0"/>
    <xf numFmtId="0" fontId="26" fillId="0" borderId="0"/>
    <xf numFmtId="0" fontId="5" fillId="10" borderId="26" applyNumberFormat="0" applyFont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center" wrapText="1"/>
    </xf>
    <xf numFmtId="165" fontId="1" fillId="0" borderId="0" xfId="0" applyNumberFormat="1" applyFont="1"/>
    <xf numFmtId="164" fontId="1" fillId="0" borderId="0" xfId="0" applyNumberFormat="1" applyFont="1" applyFill="1"/>
    <xf numFmtId="4" fontId="1" fillId="0" borderId="0" xfId="0" applyNumberFormat="1" applyFont="1"/>
    <xf numFmtId="0" fontId="33" fillId="0" borderId="0" xfId="0" applyFont="1" applyFill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0" xfId="0" applyFont="1" applyFill="1"/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 vertical="top"/>
    </xf>
    <xf numFmtId="164" fontId="33" fillId="0" borderId="13" xfId="0" applyNumberFormat="1" applyFont="1" applyFill="1" applyBorder="1" applyAlignment="1">
      <alignment horizontal="center" vertical="top"/>
    </xf>
    <xf numFmtId="164" fontId="33" fillId="0" borderId="2" xfId="0" applyNumberFormat="1" applyFont="1" applyFill="1" applyBorder="1" applyAlignment="1">
      <alignment horizontal="center" vertical="top"/>
    </xf>
    <xf numFmtId="49" fontId="33" fillId="0" borderId="1" xfId="0" applyNumberFormat="1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 wrapText="1"/>
    </xf>
    <xf numFmtId="49" fontId="33" fillId="0" borderId="2" xfId="0" applyNumberFormat="1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 wrapText="1"/>
    </xf>
    <xf numFmtId="49" fontId="33" fillId="0" borderId="9" xfId="0" applyNumberFormat="1" applyFont="1" applyFill="1" applyBorder="1" applyAlignment="1">
      <alignment horizontal="left" vertical="top"/>
    </xf>
    <xf numFmtId="0" fontId="33" fillId="0" borderId="31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/>
    </xf>
    <xf numFmtId="0" fontId="33" fillId="0" borderId="2" xfId="0" applyFont="1" applyFill="1" applyBorder="1"/>
    <xf numFmtId="49" fontId="33" fillId="0" borderId="4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4" fontId="33" fillId="0" borderId="4" xfId="0" applyNumberFormat="1" applyFont="1" applyFill="1" applyBorder="1" applyAlignment="1">
      <alignment horizontal="center" vertical="top"/>
    </xf>
    <xf numFmtId="49" fontId="33" fillId="0" borderId="8" xfId="0" applyNumberFormat="1" applyFont="1" applyBorder="1" applyAlignment="1">
      <alignment horizontal="left" vertical="top"/>
    </xf>
    <xf numFmtId="164" fontId="35" fillId="0" borderId="2" xfId="0" applyNumberFormat="1" applyFont="1" applyFill="1" applyBorder="1" applyAlignment="1">
      <alignment horizontal="center" shrinkToFit="1"/>
    </xf>
    <xf numFmtId="0" fontId="33" fillId="0" borderId="9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/>
    </xf>
    <xf numFmtId="0" fontId="33" fillId="0" borderId="5" xfId="0" applyFont="1" applyFill="1" applyBorder="1" applyAlignment="1">
      <alignment horizontal="left" vertical="top"/>
    </xf>
    <xf numFmtId="164" fontId="33" fillId="0" borderId="7" xfId="0" applyNumberFormat="1" applyFont="1" applyFill="1" applyBorder="1" applyAlignment="1">
      <alignment horizontal="center" vertical="top"/>
    </xf>
    <xf numFmtId="0" fontId="33" fillId="0" borderId="2" xfId="0" applyFont="1" applyBorder="1" applyAlignment="1">
      <alignment horizontal="right"/>
    </xf>
    <xf numFmtId="164" fontId="33" fillId="0" borderId="2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Alignment="1">
      <alignment horizontal="right" wrapText="1"/>
    </xf>
    <xf numFmtId="164" fontId="33" fillId="0" borderId="0" xfId="0" applyNumberFormat="1" applyFont="1"/>
    <xf numFmtId="165" fontId="33" fillId="0" borderId="0" xfId="0" applyNumberFormat="1" applyFont="1"/>
    <xf numFmtId="4" fontId="33" fillId="0" borderId="0" xfId="0" applyNumberFormat="1" applyFont="1" applyAlignment="1">
      <alignment wrapText="1"/>
    </xf>
    <xf numFmtId="166" fontId="33" fillId="0" borderId="0" xfId="0" applyNumberFormat="1" applyFont="1" applyAlignment="1">
      <alignment wrapText="1"/>
    </xf>
    <xf numFmtId="2" fontId="33" fillId="0" borderId="0" xfId="0" applyNumberFormat="1" applyFont="1"/>
    <xf numFmtId="165" fontId="33" fillId="0" borderId="0" xfId="0" applyNumberFormat="1" applyFont="1" applyFill="1"/>
    <xf numFmtId="164" fontId="33" fillId="0" borderId="3" xfId="0" applyNumberFormat="1" applyFont="1" applyFill="1" applyBorder="1" applyAlignment="1">
      <alignment horizontal="center" vertical="top"/>
    </xf>
    <xf numFmtId="164" fontId="33" fillId="2" borderId="2" xfId="0" applyNumberFormat="1" applyFont="1" applyFill="1" applyBorder="1" applyAlignment="1">
      <alignment horizontal="center" vertical="top"/>
    </xf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3" fillId="0" borderId="2" xfId="0" applyFont="1" applyFill="1" applyBorder="1" applyAlignment="1">
      <alignment horizontal="left" vertical="top"/>
    </xf>
    <xf numFmtId="164" fontId="33" fillId="0" borderId="2" xfId="0" applyNumberFormat="1" applyFont="1" applyFill="1" applyBorder="1" applyAlignment="1">
      <alignment horizontal="center"/>
    </xf>
    <xf numFmtId="164" fontId="33" fillId="28" borderId="2" xfId="0" applyNumberFormat="1" applyFont="1" applyFill="1" applyBorder="1" applyAlignment="1">
      <alignment horizontal="center" vertical="top"/>
    </xf>
    <xf numFmtId="0" fontId="33" fillId="0" borderId="12" xfId="0" applyFont="1" applyFill="1" applyBorder="1" applyAlignment="1">
      <alignment horizontal="left" vertical="top" wrapText="1"/>
    </xf>
    <xf numFmtId="164" fontId="36" fillId="28" borderId="2" xfId="0" applyNumberFormat="1" applyFont="1" applyFill="1" applyBorder="1" applyAlignment="1">
      <alignment horizontal="center" vertical="top"/>
    </xf>
    <xf numFmtId="49" fontId="33" fillId="0" borderId="32" xfId="0" applyNumberFormat="1" applyFont="1" applyBorder="1" applyAlignment="1">
      <alignment horizontal="left" vertical="top"/>
    </xf>
    <xf numFmtId="0" fontId="33" fillId="0" borderId="34" xfId="0" applyFont="1" applyBorder="1" applyAlignment="1">
      <alignment horizontal="left" vertical="top" wrapText="1"/>
    </xf>
    <xf numFmtId="49" fontId="33" fillId="0" borderId="35" xfId="0" applyNumberFormat="1" applyFont="1" applyBorder="1" applyAlignment="1">
      <alignment horizontal="left" vertical="top"/>
    </xf>
    <xf numFmtId="0" fontId="33" fillId="0" borderId="35" xfId="0" applyFont="1" applyBorder="1" applyAlignment="1">
      <alignment horizontal="left" vertical="top" wrapText="1"/>
    </xf>
    <xf numFmtId="0" fontId="33" fillId="0" borderId="35" xfId="0" applyFont="1" applyBorder="1" applyAlignment="1">
      <alignment horizontal="left" vertical="top"/>
    </xf>
    <xf numFmtId="164" fontId="33" fillId="0" borderId="36" xfId="0" applyNumberFormat="1" applyFont="1" applyFill="1" applyBorder="1" applyAlignment="1">
      <alignment horizontal="center"/>
    </xf>
    <xf numFmtId="164" fontId="35" fillId="0" borderId="35" xfId="0" applyNumberFormat="1" applyFont="1" applyFill="1" applyBorder="1" applyAlignment="1">
      <alignment horizontal="center" shrinkToFit="1"/>
    </xf>
    <xf numFmtId="0" fontId="33" fillId="0" borderId="2" xfId="0" applyFont="1" applyBorder="1" applyAlignment="1">
      <alignment horizontal="left" vertical="top" wrapText="1"/>
    </xf>
    <xf numFmtId="49" fontId="33" fillId="0" borderId="2" xfId="0" applyNumberFormat="1" applyFont="1" applyBorder="1" applyAlignment="1">
      <alignment horizontal="left" vertical="top"/>
    </xf>
    <xf numFmtId="4" fontId="33" fillId="0" borderId="0" xfId="0" applyNumberFormat="1" applyFont="1"/>
    <xf numFmtId="49" fontId="3" fillId="28" borderId="10" xfId="0" applyNumberFormat="1" applyFont="1" applyFill="1" applyBorder="1" applyAlignment="1">
      <alignment horizontal="right"/>
    </xf>
    <xf numFmtId="164" fontId="3" fillId="28" borderId="6" xfId="0" applyNumberFormat="1" applyFont="1" applyFill="1" applyBorder="1" applyAlignment="1">
      <alignment horizontal="center" vertical="top"/>
    </xf>
    <xf numFmtId="49" fontId="3" fillId="28" borderId="9" xfId="0" applyNumberFormat="1" applyFont="1" applyFill="1" applyBorder="1" applyAlignment="1">
      <alignment horizontal="left" vertical="top"/>
    </xf>
    <xf numFmtId="164" fontId="3" fillId="28" borderId="4" xfId="0" applyNumberFormat="1" applyFont="1" applyFill="1" applyBorder="1" applyAlignment="1">
      <alignment horizontal="center" vertical="top"/>
    </xf>
    <xf numFmtId="49" fontId="3" fillId="28" borderId="9" xfId="0" applyNumberFormat="1" applyFont="1" applyFill="1" applyBorder="1" applyAlignment="1">
      <alignment horizontal="right"/>
    </xf>
    <xf numFmtId="49" fontId="3" fillId="28" borderId="1" xfId="0" applyNumberFormat="1" applyFont="1" applyFill="1" applyBorder="1" applyAlignment="1">
      <alignment horizontal="right"/>
    </xf>
    <xf numFmtId="164" fontId="36" fillId="0" borderId="13" xfId="0" applyNumberFormat="1" applyFont="1" applyFill="1" applyBorder="1" applyAlignment="1">
      <alignment horizontal="center" vertical="top"/>
    </xf>
    <xf numFmtId="164" fontId="36" fillId="0" borderId="2" xfId="0" applyNumberFormat="1" applyFont="1" applyFill="1" applyBorder="1" applyAlignment="1">
      <alignment horizontal="center" vertical="top"/>
    </xf>
    <xf numFmtId="164" fontId="1" fillId="0" borderId="0" xfId="0" applyNumberFormat="1" applyFont="1"/>
    <xf numFmtId="164" fontId="36" fillId="2" borderId="3" xfId="0" applyNumberFormat="1" applyFont="1" applyFill="1" applyBorder="1" applyAlignment="1">
      <alignment horizontal="center" vertical="top"/>
    </xf>
    <xf numFmtId="0" fontId="3" fillId="28" borderId="14" xfId="0" applyFont="1" applyFill="1" applyBorder="1" applyAlignment="1">
      <alignment horizontal="left" vertical="top" wrapText="1"/>
    </xf>
    <xf numFmtId="0" fontId="34" fillId="28" borderId="31" xfId="0" applyFont="1" applyFill="1" applyBorder="1"/>
    <xf numFmtId="0" fontId="34" fillId="28" borderId="15" xfId="0" applyFont="1" applyFill="1" applyBorder="1"/>
    <xf numFmtId="0" fontId="34" fillId="28" borderId="17" xfId="0" applyFont="1" applyFill="1" applyBorder="1"/>
    <xf numFmtId="0" fontId="3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4" fillId="28" borderId="16" xfId="0" applyFont="1" applyFill="1" applyBorder="1"/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" fillId="28" borderId="15" xfId="0" applyFont="1" applyFill="1" applyBorder="1" applyAlignment="1">
      <alignment horizontal="left" vertical="top" wrapText="1"/>
    </xf>
    <xf numFmtId="0" fontId="3" fillId="28" borderId="16" xfId="0" applyFont="1" applyFill="1" applyBorder="1" applyAlignment="1">
      <alignment horizontal="left" vertical="top" wrapText="1"/>
    </xf>
    <xf numFmtId="0" fontId="33" fillId="0" borderId="12" xfId="0" applyFont="1" applyFill="1" applyBorder="1" applyAlignment="1">
      <alignment horizontal="left" vertical="top"/>
    </xf>
    <xf numFmtId="0" fontId="33" fillId="0" borderId="13" xfId="0" applyFont="1" applyFill="1" applyBorder="1" applyAlignment="1">
      <alignment horizontal="left" vertical="top"/>
    </xf>
    <xf numFmtId="0" fontId="3" fillId="28" borderId="33" xfId="0" applyFont="1" applyFill="1" applyBorder="1" applyAlignment="1">
      <alignment horizontal="left" vertical="top" wrapText="1"/>
    </xf>
    <xf numFmtId="0" fontId="3" fillId="28" borderId="31" xfId="0" applyFont="1" applyFill="1" applyBorder="1" applyAlignment="1">
      <alignment horizontal="left" vertical="top" wrapText="1"/>
    </xf>
    <xf numFmtId="0" fontId="3" fillId="28" borderId="1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/>
    </xf>
    <xf numFmtId="0" fontId="34" fillId="0" borderId="2" xfId="0" applyFont="1" applyFill="1" applyBorder="1"/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1459-3622-4D8E-9F53-225AFF1AC168}">
  <dimension ref="A2:L92"/>
  <sheetViews>
    <sheetView tabSelected="1" zoomScale="85" zoomScaleNormal="85" workbookViewId="0">
      <pane xSplit="5" ySplit="7" topLeftCell="F56" activePane="bottomRight" state="frozen"/>
      <selection pane="topRight" activeCell="F1" sqref="F1"/>
      <selection pane="bottomLeft" activeCell="A7" sqref="A7"/>
      <selection pane="bottomRight" activeCell="F47" sqref="F47"/>
    </sheetView>
  </sheetViews>
  <sheetFormatPr defaultColWidth="8.85546875" defaultRowHeight="18.75" x14ac:dyDescent="0.3"/>
  <cols>
    <col min="1" max="1" width="8.5703125" style="12" customWidth="1"/>
    <col min="2" max="2" width="35.7109375" style="13" customWidth="1"/>
    <col min="3" max="3" width="10.140625" style="11" customWidth="1"/>
    <col min="4" max="4" width="49.140625" style="13" customWidth="1"/>
    <col min="5" max="5" width="17.140625" style="11" customWidth="1"/>
    <col min="6" max="6" width="16.28515625" style="11" customWidth="1"/>
    <col min="7" max="7" width="17" style="11" customWidth="1"/>
    <col min="8" max="8" width="18" style="11" customWidth="1"/>
    <col min="9" max="9" width="12.140625" style="1" customWidth="1"/>
    <col min="10" max="10" width="13.140625" style="1" customWidth="1"/>
    <col min="11" max="11" width="8.85546875" style="1"/>
    <col min="12" max="12" width="10.28515625" style="1" bestFit="1" customWidth="1"/>
    <col min="13" max="16384" width="8.85546875" style="1"/>
  </cols>
  <sheetData>
    <row r="2" spans="1:8" s="2" customFormat="1" x14ac:dyDescent="0.3">
      <c r="A2" s="8"/>
      <c r="B2" s="9"/>
      <c r="C2" s="10"/>
      <c r="D2" s="9"/>
      <c r="E2" s="10"/>
      <c r="F2" s="10"/>
      <c r="G2" s="10"/>
      <c r="H2" s="10"/>
    </row>
    <row r="3" spans="1:8" x14ac:dyDescent="0.3">
      <c r="A3" s="84" t="s">
        <v>45</v>
      </c>
      <c r="B3" s="84"/>
      <c r="C3" s="84"/>
      <c r="D3" s="84"/>
      <c r="E3" s="84"/>
      <c r="F3" s="84"/>
    </row>
    <row r="4" spans="1:8" ht="8.25" customHeight="1" x14ac:dyDescent="0.3">
      <c r="D4" s="4"/>
    </row>
    <row r="5" spans="1:8" ht="19.5" thickBot="1" x14ac:dyDescent="0.35">
      <c r="F5" s="14"/>
      <c r="H5" s="11" t="s">
        <v>33</v>
      </c>
    </row>
    <row r="6" spans="1:8" ht="15" customHeight="1" x14ac:dyDescent="0.25">
      <c r="A6" s="85" t="s">
        <v>76</v>
      </c>
      <c r="B6" s="87" t="s">
        <v>0</v>
      </c>
      <c r="C6" s="87" t="s">
        <v>16</v>
      </c>
      <c r="D6" s="87" t="s">
        <v>17</v>
      </c>
      <c r="E6" s="87" t="s">
        <v>75</v>
      </c>
      <c r="F6" s="87" t="s">
        <v>60</v>
      </c>
      <c r="G6" s="87" t="s">
        <v>68</v>
      </c>
      <c r="H6" s="87" t="s">
        <v>71</v>
      </c>
    </row>
    <row r="7" spans="1:8" ht="107.25" customHeight="1" thickBot="1" x14ac:dyDescent="0.3">
      <c r="A7" s="86"/>
      <c r="B7" s="88"/>
      <c r="C7" s="88"/>
      <c r="D7" s="88"/>
      <c r="E7" s="88"/>
      <c r="F7" s="88"/>
      <c r="G7" s="88"/>
      <c r="H7" s="88"/>
    </row>
    <row r="8" spans="1:8" s="2" customFormat="1" ht="40.5" customHeight="1" x14ac:dyDescent="0.3">
      <c r="A8" s="70" t="s">
        <v>20</v>
      </c>
      <c r="B8" s="80" t="s">
        <v>74</v>
      </c>
      <c r="C8" s="82"/>
      <c r="D8" s="82"/>
      <c r="E8" s="89"/>
      <c r="F8" s="71">
        <f>F10</f>
        <v>4984</v>
      </c>
      <c r="G8" s="71">
        <f t="shared" ref="G8:H8" si="0">G10</f>
        <v>4983.99</v>
      </c>
      <c r="H8" s="71">
        <f t="shared" si="0"/>
        <v>4983.99</v>
      </c>
    </row>
    <row r="9" spans="1:8" s="2" customFormat="1" x14ac:dyDescent="0.3">
      <c r="A9" s="15"/>
      <c r="B9" s="90" t="s">
        <v>1</v>
      </c>
      <c r="C9" s="91"/>
      <c r="D9" s="91"/>
      <c r="E9" s="92"/>
      <c r="F9" s="16"/>
      <c r="G9" s="10"/>
      <c r="H9" s="10"/>
    </row>
    <row r="10" spans="1:8" s="2" customFormat="1" x14ac:dyDescent="0.3">
      <c r="A10" s="15"/>
      <c r="B10" s="90" t="s">
        <v>18</v>
      </c>
      <c r="C10" s="91"/>
      <c r="D10" s="91"/>
      <c r="E10" s="92"/>
      <c r="F10" s="17">
        <f>F11+F12+F13</f>
        <v>4984</v>
      </c>
      <c r="G10" s="17">
        <f t="shared" ref="G10:H10" si="1">G11+G12+G13</f>
        <v>4983.99</v>
      </c>
      <c r="H10" s="17">
        <f t="shared" si="1"/>
        <v>4983.99</v>
      </c>
    </row>
    <row r="11" spans="1:8" s="2" customFormat="1" ht="87" customHeight="1" x14ac:dyDescent="0.25">
      <c r="A11" s="18" t="s">
        <v>20</v>
      </c>
      <c r="B11" s="19" t="s">
        <v>74</v>
      </c>
      <c r="C11" s="20" t="s">
        <v>38</v>
      </c>
      <c r="D11" s="19" t="s">
        <v>39</v>
      </c>
      <c r="E11" s="55" t="s">
        <v>19</v>
      </c>
      <c r="F11" s="17">
        <v>2886.41</v>
      </c>
      <c r="G11" s="17">
        <v>2836.4</v>
      </c>
      <c r="H11" s="17">
        <v>2836.4</v>
      </c>
    </row>
    <row r="12" spans="1:8" s="2" customFormat="1" ht="72" customHeight="1" x14ac:dyDescent="0.25">
      <c r="A12" s="18" t="s">
        <v>20</v>
      </c>
      <c r="B12" s="19" t="s">
        <v>74</v>
      </c>
      <c r="C12" s="20" t="s">
        <v>2</v>
      </c>
      <c r="D12" s="21" t="s">
        <v>3</v>
      </c>
      <c r="E12" s="55" t="s">
        <v>19</v>
      </c>
      <c r="F12" s="17">
        <v>1791.6</v>
      </c>
      <c r="G12" s="17">
        <v>1841.6</v>
      </c>
      <c r="H12" s="17">
        <v>1841.6</v>
      </c>
    </row>
    <row r="13" spans="1:8" s="2" customFormat="1" ht="75.75" thickBot="1" x14ac:dyDescent="0.3">
      <c r="A13" s="22" t="s">
        <v>20</v>
      </c>
      <c r="B13" s="19" t="s">
        <v>74</v>
      </c>
      <c r="C13" s="20" t="s">
        <v>43</v>
      </c>
      <c r="D13" s="23" t="s">
        <v>44</v>
      </c>
      <c r="E13" s="24" t="s">
        <v>19</v>
      </c>
      <c r="F13" s="50">
        <v>305.99</v>
      </c>
      <c r="G13" s="50">
        <v>305.99</v>
      </c>
      <c r="H13" s="50">
        <v>305.99</v>
      </c>
    </row>
    <row r="14" spans="1:8" s="2" customFormat="1" ht="26.25" customHeight="1" x14ac:dyDescent="0.3">
      <c r="A14" s="72" t="s">
        <v>34</v>
      </c>
      <c r="B14" s="80" t="s">
        <v>31</v>
      </c>
      <c r="C14" s="81"/>
      <c r="D14" s="82"/>
      <c r="E14" s="83"/>
      <c r="F14" s="73">
        <f>F16+F17</f>
        <v>7434</v>
      </c>
      <c r="G14" s="73">
        <f t="shared" ref="G14:H14" si="2">G16+G17</f>
        <v>7381.6</v>
      </c>
      <c r="H14" s="73">
        <f t="shared" si="2"/>
        <v>1224.0999999999999</v>
      </c>
    </row>
    <row r="15" spans="1:8" s="2" customFormat="1" x14ac:dyDescent="0.3">
      <c r="A15" s="15"/>
      <c r="B15" s="90" t="s">
        <v>1</v>
      </c>
      <c r="C15" s="91"/>
      <c r="D15" s="91"/>
      <c r="E15" s="92"/>
      <c r="F15" s="17"/>
      <c r="G15" s="25"/>
      <c r="H15" s="25"/>
    </row>
    <row r="16" spans="1:8" s="2" customFormat="1" x14ac:dyDescent="0.3">
      <c r="A16" s="15"/>
      <c r="B16" s="90" t="s">
        <v>18</v>
      </c>
      <c r="C16" s="91"/>
      <c r="D16" s="91"/>
      <c r="E16" s="92"/>
      <c r="F16" s="17">
        <f>F18+F19</f>
        <v>1226.7</v>
      </c>
      <c r="G16" s="17">
        <f t="shared" ref="G16:H16" si="3">G18+G19</f>
        <v>1224.0999999999999</v>
      </c>
      <c r="H16" s="17">
        <f t="shared" si="3"/>
        <v>1224.0999999999999</v>
      </c>
    </row>
    <row r="17" spans="1:8" s="2" customFormat="1" x14ac:dyDescent="0.3">
      <c r="A17" s="15"/>
      <c r="B17" s="52" t="s">
        <v>27</v>
      </c>
      <c r="C17" s="53"/>
      <c r="D17" s="53"/>
      <c r="E17" s="54"/>
      <c r="F17" s="51">
        <f>F20</f>
        <v>6207.3</v>
      </c>
      <c r="G17" s="17">
        <f t="shared" ref="G17:H17" si="4">G20</f>
        <v>6157.5</v>
      </c>
      <c r="H17" s="51">
        <f t="shared" si="4"/>
        <v>0</v>
      </c>
    </row>
    <row r="18" spans="1:8" s="2" customFormat="1" ht="56.25" x14ac:dyDescent="0.25">
      <c r="A18" s="18" t="s">
        <v>34</v>
      </c>
      <c r="B18" s="19" t="s">
        <v>31</v>
      </c>
      <c r="C18" s="26" t="s">
        <v>4</v>
      </c>
      <c r="D18" s="19" t="s">
        <v>5</v>
      </c>
      <c r="E18" s="55" t="s">
        <v>19</v>
      </c>
      <c r="F18" s="51">
        <v>900</v>
      </c>
      <c r="G18" s="51">
        <v>900</v>
      </c>
      <c r="H18" s="51">
        <v>900</v>
      </c>
    </row>
    <row r="19" spans="1:8" s="2" customFormat="1" ht="56.25" x14ac:dyDescent="0.25">
      <c r="A19" s="18" t="s">
        <v>34</v>
      </c>
      <c r="B19" s="19" t="s">
        <v>31</v>
      </c>
      <c r="C19" s="26" t="s">
        <v>62</v>
      </c>
      <c r="D19" s="19" t="s">
        <v>61</v>
      </c>
      <c r="E19" s="55" t="s">
        <v>19</v>
      </c>
      <c r="F19" s="17">
        <v>326.7</v>
      </c>
      <c r="G19" s="51">
        <v>324.10000000000002</v>
      </c>
      <c r="H19" s="17">
        <v>324.10000000000002</v>
      </c>
    </row>
    <row r="20" spans="1:8" s="2" customFormat="1" ht="57" thickBot="1" x14ac:dyDescent="0.3">
      <c r="A20" s="18" t="s">
        <v>34</v>
      </c>
      <c r="B20" s="19" t="s">
        <v>31</v>
      </c>
      <c r="C20" s="26" t="s">
        <v>62</v>
      </c>
      <c r="D20" s="19" t="s">
        <v>61</v>
      </c>
      <c r="E20" s="55" t="s">
        <v>28</v>
      </c>
      <c r="F20" s="76">
        <v>6207.3</v>
      </c>
      <c r="G20" s="77">
        <v>6157.5</v>
      </c>
      <c r="H20" s="79">
        <v>0</v>
      </c>
    </row>
    <row r="21" spans="1:8" s="2" customFormat="1" ht="27.75" customHeight="1" x14ac:dyDescent="0.3">
      <c r="A21" s="74" t="s">
        <v>22</v>
      </c>
      <c r="B21" s="80" t="s">
        <v>35</v>
      </c>
      <c r="C21" s="82"/>
      <c r="D21" s="82"/>
      <c r="E21" s="89"/>
      <c r="F21" s="71">
        <f>F23</f>
        <v>145</v>
      </c>
      <c r="G21" s="71">
        <f t="shared" ref="G21:H21" si="5">G23</f>
        <v>145</v>
      </c>
      <c r="H21" s="71">
        <f t="shared" si="5"/>
        <v>145</v>
      </c>
    </row>
    <row r="22" spans="1:8" s="2" customFormat="1" x14ac:dyDescent="0.3">
      <c r="A22" s="15"/>
      <c r="B22" s="90" t="s">
        <v>1</v>
      </c>
      <c r="C22" s="91"/>
      <c r="D22" s="91"/>
      <c r="E22" s="92"/>
      <c r="F22" s="17"/>
      <c r="G22" s="25"/>
      <c r="H22" s="25"/>
    </row>
    <row r="23" spans="1:8" s="2" customFormat="1" x14ac:dyDescent="0.3">
      <c r="A23" s="15"/>
      <c r="B23" s="90" t="s">
        <v>18</v>
      </c>
      <c r="C23" s="91"/>
      <c r="D23" s="91"/>
      <c r="E23" s="92"/>
      <c r="F23" s="17">
        <f>F24</f>
        <v>145</v>
      </c>
      <c r="G23" s="17">
        <f t="shared" ref="G23:H23" si="6">G24</f>
        <v>145</v>
      </c>
      <c r="H23" s="17">
        <f t="shared" si="6"/>
        <v>145</v>
      </c>
    </row>
    <row r="24" spans="1:8" s="2" customFormat="1" ht="57" thickBot="1" x14ac:dyDescent="0.3">
      <c r="A24" s="18" t="s">
        <v>22</v>
      </c>
      <c r="B24" s="19" t="s">
        <v>35</v>
      </c>
      <c r="C24" s="20" t="s">
        <v>9</v>
      </c>
      <c r="D24" s="19" t="s">
        <v>10</v>
      </c>
      <c r="E24" s="55" t="s">
        <v>19</v>
      </c>
      <c r="F24" s="16">
        <v>145</v>
      </c>
      <c r="G24" s="17">
        <v>145</v>
      </c>
      <c r="H24" s="16">
        <v>145</v>
      </c>
    </row>
    <row r="25" spans="1:8" s="3" customFormat="1" ht="24.75" customHeight="1" x14ac:dyDescent="0.3">
      <c r="A25" s="70" t="s">
        <v>23</v>
      </c>
      <c r="B25" s="80" t="s">
        <v>36</v>
      </c>
      <c r="C25" s="93"/>
      <c r="D25" s="93"/>
      <c r="E25" s="94"/>
      <c r="F25" s="73">
        <f>F27</f>
        <v>506</v>
      </c>
      <c r="G25" s="73">
        <f t="shared" ref="G25:H25" si="7">G27</f>
        <v>506</v>
      </c>
      <c r="H25" s="73">
        <f t="shared" si="7"/>
        <v>500</v>
      </c>
    </row>
    <row r="26" spans="1:8" s="3" customFormat="1" ht="16.5" customHeight="1" x14ac:dyDescent="0.3">
      <c r="A26" s="27"/>
      <c r="B26" s="90" t="s">
        <v>30</v>
      </c>
      <c r="C26" s="91"/>
      <c r="D26" s="91"/>
      <c r="E26" s="92"/>
      <c r="F26" s="28"/>
      <c r="G26" s="29"/>
      <c r="H26" s="25"/>
    </row>
    <row r="27" spans="1:8" s="2" customFormat="1" x14ac:dyDescent="0.3">
      <c r="A27" s="15"/>
      <c r="B27" s="90" t="s">
        <v>18</v>
      </c>
      <c r="C27" s="91"/>
      <c r="D27" s="91"/>
      <c r="E27" s="92"/>
      <c r="F27" s="30">
        <f>F29+F30</f>
        <v>506</v>
      </c>
      <c r="G27" s="30">
        <f t="shared" ref="G27:H27" si="8">G29+G30</f>
        <v>506</v>
      </c>
      <c r="H27" s="30">
        <f t="shared" si="8"/>
        <v>500</v>
      </c>
    </row>
    <row r="28" spans="1:8" s="2" customFormat="1" x14ac:dyDescent="0.3">
      <c r="A28" s="15"/>
      <c r="B28" s="90" t="s">
        <v>27</v>
      </c>
      <c r="C28" s="95"/>
      <c r="D28" s="95"/>
      <c r="E28" s="96"/>
      <c r="F28" s="30"/>
      <c r="G28" s="25"/>
      <c r="H28" s="25"/>
    </row>
    <row r="29" spans="1:8" s="2" customFormat="1" ht="57" thickBot="1" x14ac:dyDescent="0.35">
      <c r="A29" s="31" t="s">
        <v>23</v>
      </c>
      <c r="B29" s="61" t="s">
        <v>36</v>
      </c>
      <c r="C29" s="62" t="s">
        <v>40</v>
      </c>
      <c r="D29" s="63" t="s">
        <v>41</v>
      </c>
      <c r="E29" s="64" t="s">
        <v>19</v>
      </c>
      <c r="F29" s="65">
        <v>500</v>
      </c>
      <c r="G29" s="66">
        <v>500</v>
      </c>
      <c r="H29" s="65">
        <v>500</v>
      </c>
    </row>
    <row r="30" spans="1:8" s="2" customFormat="1" ht="56.25" x14ac:dyDescent="0.3">
      <c r="A30" s="60" t="s">
        <v>23</v>
      </c>
      <c r="B30" s="67" t="s">
        <v>36</v>
      </c>
      <c r="C30" s="68" t="s">
        <v>72</v>
      </c>
      <c r="D30" s="67" t="s">
        <v>73</v>
      </c>
      <c r="E30" s="36" t="s">
        <v>19</v>
      </c>
      <c r="F30" s="56">
        <v>6</v>
      </c>
      <c r="G30" s="32">
        <v>6</v>
      </c>
      <c r="H30" s="56">
        <v>0</v>
      </c>
    </row>
    <row r="31" spans="1:8" s="2" customFormat="1" x14ac:dyDescent="0.3">
      <c r="A31" s="75" t="s">
        <v>37</v>
      </c>
      <c r="B31" s="97" t="s">
        <v>21</v>
      </c>
      <c r="C31" s="98"/>
      <c r="D31" s="98"/>
      <c r="E31" s="99"/>
      <c r="F31" s="73">
        <f>F33+F34</f>
        <v>124094.94</v>
      </c>
      <c r="G31" s="73">
        <f>G33+G34</f>
        <v>114051.04000000001</v>
      </c>
      <c r="H31" s="73">
        <f>H33+H34</f>
        <v>110658.79</v>
      </c>
    </row>
    <row r="32" spans="1:8" s="2" customFormat="1" x14ac:dyDescent="0.3">
      <c r="A32" s="15"/>
      <c r="B32" s="90" t="s">
        <v>1</v>
      </c>
      <c r="C32" s="95"/>
      <c r="D32" s="95"/>
      <c r="E32" s="96"/>
      <c r="F32" s="16"/>
      <c r="G32" s="25"/>
      <c r="H32" s="25"/>
    </row>
    <row r="33" spans="1:10" s="2" customFormat="1" x14ac:dyDescent="0.3">
      <c r="A33" s="33"/>
      <c r="B33" s="90" t="s">
        <v>18</v>
      </c>
      <c r="C33" s="91"/>
      <c r="D33" s="91"/>
      <c r="E33" s="92"/>
      <c r="F33" s="30">
        <f>F35+F36+F39+F41+F43+F45+F46+F48+F50+F51+F52+F53+F54+F56+F57+F58+F38</f>
        <v>109744.44</v>
      </c>
      <c r="G33" s="30">
        <f t="shared" ref="G33:H33" si="9">G35+G36+G39+G41+G43+G45+G46+G48+G50+G51+G52+G53+G54+G56+G57+G58+G38</f>
        <v>101394.14</v>
      </c>
      <c r="H33" s="30">
        <f t="shared" si="9"/>
        <v>107340.09</v>
      </c>
    </row>
    <row r="34" spans="1:10" s="2" customFormat="1" x14ac:dyDescent="0.25">
      <c r="A34" s="33"/>
      <c r="B34" s="90" t="s">
        <v>27</v>
      </c>
      <c r="C34" s="95"/>
      <c r="D34" s="95"/>
      <c r="E34" s="96"/>
      <c r="F34" s="30">
        <f>F40+F42+F44+F47+F49+F55+F37</f>
        <v>14350.500000000002</v>
      </c>
      <c r="G34" s="30">
        <f>G40+G42+G44+G47+G49+G55+G37</f>
        <v>12656.900000000001</v>
      </c>
      <c r="H34" s="30">
        <f t="shared" ref="H34" si="10">H40+H42+H44+H47+H49+H55+H37</f>
        <v>3318.7</v>
      </c>
      <c r="J34" s="6"/>
    </row>
    <row r="35" spans="1:10" s="2" customFormat="1" ht="37.5" x14ac:dyDescent="0.25">
      <c r="A35" s="22" t="s">
        <v>37</v>
      </c>
      <c r="B35" s="34" t="s">
        <v>21</v>
      </c>
      <c r="C35" s="26" t="s">
        <v>69</v>
      </c>
      <c r="D35" s="58" t="s">
        <v>70</v>
      </c>
      <c r="E35" s="36" t="s">
        <v>19</v>
      </c>
      <c r="F35" s="30">
        <v>2500</v>
      </c>
      <c r="G35" s="30">
        <v>0</v>
      </c>
      <c r="H35" s="30">
        <v>0</v>
      </c>
      <c r="J35" s="6"/>
    </row>
    <row r="36" spans="1:10" s="2" customFormat="1" ht="37.5" x14ac:dyDescent="0.25">
      <c r="A36" s="22" t="s">
        <v>37</v>
      </c>
      <c r="B36" s="34" t="s">
        <v>21</v>
      </c>
      <c r="C36" s="26" t="s">
        <v>4</v>
      </c>
      <c r="D36" s="19" t="s">
        <v>5</v>
      </c>
      <c r="E36" s="36" t="s">
        <v>19</v>
      </c>
      <c r="F36" s="17">
        <v>5250.5</v>
      </c>
      <c r="G36" s="17">
        <v>5259.6</v>
      </c>
      <c r="H36" s="17">
        <f>5259.6-195</f>
        <v>5064.6000000000004</v>
      </c>
    </row>
    <row r="37" spans="1:10" s="2" customFormat="1" ht="37.5" x14ac:dyDescent="0.25">
      <c r="A37" s="22" t="s">
        <v>37</v>
      </c>
      <c r="B37" s="34" t="s">
        <v>21</v>
      </c>
      <c r="C37" s="26" t="s">
        <v>4</v>
      </c>
      <c r="D37" s="19" t="s">
        <v>5</v>
      </c>
      <c r="E37" s="36" t="s">
        <v>28</v>
      </c>
      <c r="F37" s="59">
        <v>4</v>
      </c>
      <c r="G37" s="59">
        <v>4</v>
      </c>
      <c r="H37" s="59">
        <v>4</v>
      </c>
    </row>
    <row r="38" spans="1:10" s="2" customFormat="1" ht="75" x14ac:dyDescent="0.25">
      <c r="A38" s="22" t="s">
        <v>37</v>
      </c>
      <c r="B38" s="34" t="s">
        <v>21</v>
      </c>
      <c r="C38" s="26" t="s">
        <v>63</v>
      </c>
      <c r="D38" s="35" t="s">
        <v>59</v>
      </c>
      <c r="E38" s="36" t="s">
        <v>19</v>
      </c>
      <c r="F38" s="17">
        <v>265</v>
      </c>
      <c r="G38" s="17">
        <v>265</v>
      </c>
      <c r="H38" s="17">
        <v>265</v>
      </c>
    </row>
    <row r="39" spans="1:10" s="2" customFormat="1" ht="37.5" x14ac:dyDescent="0.25">
      <c r="A39" s="22" t="s">
        <v>37</v>
      </c>
      <c r="B39" s="34" t="s">
        <v>21</v>
      </c>
      <c r="C39" s="26" t="s">
        <v>42</v>
      </c>
      <c r="D39" s="35" t="s">
        <v>46</v>
      </c>
      <c r="E39" s="36" t="s">
        <v>19</v>
      </c>
      <c r="F39" s="17">
        <v>0</v>
      </c>
      <c r="G39" s="17">
        <v>0</v>
      </c>
      <c r="H39" s="17">
        <v>0</v>
      </c>
    </row>
    <row r="40" spans="1:10" s="2" customFormat="1" ht="37.5" x14ac:dyDescent="0.25">
      <c r="A40" s="22" t="s">
        <v>37</v>
      </c>
      <c r="B40" s="34" t="s">
        <v>21</v>
      </c>
      <c r="C40" s="26" t="s">
        <v>42</v>
      </c>
      <c r="D40" s="35" t="s">
        <v>46</v>
      </c>
      <c r="E40" s="55" t="s">
        <v>28</v>
      </c>
      <c r="F40" s="57">
        <v>1652.7</v>
      </c>
      <c r="G40" s="57">
        <v>1652.7</v>
      </c>
      <c r="H40" s="57">
        <v>1652.7</v>
      </c>
    </row>
    <row r="41" spans="1:10" s="2" customFormat="1" ht="37.5" x14ac:dyDescent="0.25">
      <c r="A41" s="22" t="s">
        <v>37</v>
      </c>
      <c r="B41" s="34" t="s">
        <v>21</v>
      </c>
      <c r="C41" s="26" t="s">
        <v>25</v>
      </c>
      <c r="D41" s="35" t="s">
        <v>47</v>
      </c>
      <c r="E41" s="36" t="s">
        <v>19</v>
      </c>
      <c r="F41" s="17">
        <v>15901.3</v>
      </c>
      <c r="G41" s="17">
        <v>16401.2</v>
      </c>
      <c r="H41" s="17">
        <v>16623.599999999999</v>
      </c>
    </row>
    <row r="42" spans="1:10" s="2" customFormat="1" ht="37.5" x14ac:dyDescent="0.25">
      <c r="A42" s="22" t="s">
        <v>37</v>
      </c>
      <c r="B42" s="34" t="s">
        <v>21</v>
      </c>
      <c r="C42" s="26" t="s">
        <v>25</v>
      </c>
      <c r="D42" s="35" t="s">
        <v>47</v>
      </c>
      <c r="E42" s="55" t="s">
        <v>28</v>
      </c>
      <c r="F42" s="57">
        <v>10986.1</v>
      </c>
      <c r="G42" s="57">
        <v>9338.2000000000007</v>
      </c>
      <c r="H42" s="59">
        <v>0</v>
      </c>
    </row>
    <row r="43" spans="1:10" s="2" customFormat="1" ht="37.5" x14ac:dyDescent="0.25">
      <c r="A43" s="22" t="s">
        <v>37</v>
      </c>
      <c r="B43" s="34" t="s">
        <v>21</v>
      </c>
      <c r="C43" s="26" t="s">
        <v>6</v>
      </c>
      <c r="D43" s="35" t="s">
        <v>48</v>
      </c>
      <c r="E43" s="36" t="s">
        <v>19</v>
      </c>
      <c r="F43" s="17">
        <v>1.6</v>
      </c>
      <c r="G43" s="17">
        <v>1.6</v>
      </c>
      <c r="H43" s="17">
        <v>1.6</v>
      </c>
    </row>
    <row r="44" spans="1:10" s="2" customFormat="1" ht="37.5" x14ac:dyDescent="0.25">
      <c r="A44" s="22" t="s">
        <v>37</v>
      </c>
      <c r="B44" s="34" t="s">
        <v>21</v>
      </c>
      <c r="C44" s="26" t="s">
        <v>6</v>
      </c>
      <c r="D44" s="35" t="s">
        <v>48</v>
      </c>
      <c r="E44" s="55" t="s">
        <v>28</v>
      </c>
      <c r="F44" s="57">
        <v>30.3</v>
      </c>
      <c r="G44" s="57">
        <v>30.3</v>
      </c>
      <c r="H44" s="57">
        <v>30.3</v>
      </c>
    </row>
    <row r="45" spans="1:10" s="2" customFormat="1" ht="37.5" x14ac:dyDescent="0.25">
      <c r="A45" s="22" t="s">
        <v>37</v>
      </c>
      <c r="B45" s="34" t="s">
        <v>21</v>
      </c>
      <c r="C45" s="26" t="s">
        <v>9</v>
      </c>
      <c r="D45" s="35" t="s">
        <v>10</v>
      </c>
      <c r="E45" s="36" t="s">
        <v>19</v>
      </c>
      <c r="F45" s="17">
        <v>99.2</v>
      </c>
      <c r="G45" s="17">
        <v>99.2</v>
      </c>
      <c r="H45" s="17">
        <v>99.2</v>
      </c>
    </row>
    <row r="46" spans="1:10" s="2" customFormat="1" ht="37.5" x14ac:dyDescent="0.25">
      <c r="A46" s="22" t="s">
        <v>37</v>
      </c>
      <c r="B46" s="34" t="s">
        <v>21</v>
      </c>
      <c r="C46" s="26" t="s">
        <v>26</v>
      </c>
      <c r="D46" s="35" t="s">
        <v>49</v>
      </c>
      <c r="E46" s="36" t="s">
        <v>19</v>
      </c>
      <c r="F46" s="17">
        <v>5726.5</v>
      </c>
      <c r="G46" s="17">
        <v>6756.2</v>
      </c>
      <c r="H46" s="17">
        <v>6756.2</v>
      </c>
    </row>
    <row r="47" spans="1:10" s="2" customFormat="1" ht="37.5" x14ac:dyDescent="0.25">
      <c r="A47" s="22" t="s">
        <v>37</v>
      </c>
      <c r="B47" s="34" t="s">
        <v>21</v>
      </c>
      <c r="C47" s="26" t="s">
        <v>26</v>
      </c>
      <c r="D47" s="35" t="s">
        <v>49</v>
      </c>
      <c r="E47" s="36" t="s">
        <v>28</v>
      </c>
      <c r="F47" s="57">
        <v>477.7</v>
      </c>
      <c r="G47" s="57">
        <v>432</v>
      </c>
      <c r="H47" s="57">
        <v>432</v>
      </c>
    </row>
    <row r="48" spans="1:10" s="2" customFormat="1" ht="39.75" customHeight="1" x14ac:dyDescent="0.25">
      <c r="A48" s="22" t="s">
        <v>37</v>
      </c>
      <c r="B48" s="34" t="s">
        <v>21</v>
      </c>
      <c r="C48" s="26" t="s">
        <v>24</v>
      </c>
      <c r="D48" s="35" t="s">
        <v>50</v>
      </c>
      <c r="E48" s="36" t="s">
        <v>19</v>
      </c>
      <c r="F48" s="17">
        <v>3250.7</v>
      </c>
      <c r="G48" s="17">
        <v>6931.2</v>
      </c>
      <c r="H48" s="17">
        <v>6931.2</v>
      </c>
    </row>
    <row r="49" spans="1:10" s="2" customFormat="1" ht="39.75" customHeight="1" x14ac:dyDescent="0.25">
      <c r="A49" s="22" t="s">
        <v>37</v>
      </c>
      <c r="B49" s="34" t="s">
        <v>21</v>
      </c>
      <c r="C49" s="26" t="s">
        <v>24</v>
      </c>
      <c r="D49" s="35" t="s">
        <v>50</v>
      </c>
      <c r="E49" s="36" t="s">
        <v>28</v>
      </c>
      <c r="F49" s="57">
        <v>0</v>
      </c>
      <c r="G49" s="57">
        <v>0</v>
      </c>
      <c r="H49" s="57">
        <v>0</v>
      </c>
    </row>
    <row r="50" spans="1:10" s="2" customFormat="1" ht="37.5" x14ac:dyDescent="0.25">
      <c r="A50" s="22" t="s">
        <v>37</v>
      </c>
      <c r="B50" s="34" t="s">
        <v>21</v>
      </c>
      <c r="C50" s="26" t="s">
        <v>32</v>
      </c>
      <c r="D50" s="35" t="s">
        <v>51</v>
      </c>
      <c r="E50" s="36" t="s">
        <v>19</v>
      </c>
      <c r="F50" s="17">
        <v>24614.55</v>
      </c>
      <c r="G50" s="17">
        <v>15528.82</v>
      </c>
      <c r="H50" s="17">
        <v>18447.38</v>
      </c>
    </row>
    <row r="51" spans="1:10" s="2" customFormat="1" ht="37.5" x14ac:dyDescent="0.25">
      <c r="A51" s="22" t="s">
        <v>37</v>
      </c>
      <c r="B51" s="34" t="s">
        <v>21</v>
      </c>
      <c r="C51" s="26" t="s">
        <v>29</v>
      </c>
      <c r="D51" s="35" t="s">
        <v>52</v>
      </c>
      <c r="E51" s="36" t="s">
        <v>19</v>
      </c>
      <c r="F51" s="17">
        <v>35430.720000000001</v>
      </c>
      <c r="G51" s="17">
        <v>33691.620000000003</v>
      </c>
      <c r="H51" s="17">
        <f>36691.62-0.01</f>
        <v>36691.61</v>
      </c>
    </row>
    <row r="52" spans="1:10" s="2" customFormat="1" ht="37.5" x14ac:dyDescent="0.25">
      <c r="A52" s="22" t="s">
        <v>37</v>
      </c>
      <c r="B52" s="34" t="s">
        <v>21</v>
      </c>
      <c r="C52" s="26" t="s">
        <v>13</v>
      </c>
      <c r="D52" s="35" t="s">
        <v>53</v>
      </c>
      <c r="E52" s="36" t="s">
        <v>19</v>
      </c>
      <c r="F52" s="17">
        <v>1011.6</v>
      </c>
      <c r="G52" s="17">
        <v>1011.6</v>
      </c>
      <c r="H52" s="17">
        <v>1011.6</v>
      </c>
    </row>
    <row r="53" spans="1:10" s="2" customFormat="1" ht="37.5" x14ac:dyDescent="0.25">
      <c r="A53" s="22" t="s">
        <v>37</v>
      </c>
      <c r="B53" s="34" t="s">
        <v>21</v>
      </c>
      <c r="C53" s="26" t="s">
        <v>8</v>
      </c>
      <c r="D53" s="35" t="s">
        <v>54</v>
      </c>
      <c r="E53" s="36" t="s">
        <v>19</v>
      </c>
      <c r="F53" s="17">
        <v>186.4</v>
      </c>
      <c r="G53" s="17">
        <v>186.4</v>
      </c>
      <c r="H53" s="17">
        <v>186.4</v>
      </c>
    </row>
    <row r="54" spans="1:10" s="2" customFormat="1" ht="37.5" x14ac:dyDescent="0.25">
      <c r="A54" s="22" t="s">
        <v>37</v>
      </c>
      <c r="B54" s="34" t="s">
        <v>21</v>
      </c>
      <c r="C54" s="26" t="s">
        <v>11</v>
      </c>
      <c r="D54" s="35" t="s">
        <v>55</v>
      </c>
      <c r="E54" s="36" t="s">
        <v>19</v>
      </c>
      <c r="F54" s="17">
        <v>12951.37</v>
      </c>
      <c r="G54" s="17">
        <v>12706.7</v>
      </c>
      <c r="H54" s="17">
        <v>12706.7</v>
      </c>
    </row>
    <row r="55" spans="1:10" s="2" customFormat="1" ht="37.5" x14ac:dyDescent="0.25">
      <c r="A55" s="22" t="s">
        <v>37</v>
      </c>
      <c r="B55" s="34" t="s">
        <v>21</v>
      </c>
      <c r="C55" s="26" t="s">
        <v>11</v>
      </c>
      <c r="D55" s="35" t="s">
        <v>55</v>
      </c>
      <c r="E55" s="36" t="s">
        <v>28</v>
      </c>
      <c r="F55" s="57">
        <v>1199.7</v>
      </c>
      <c r="G55" s="57">
        <v>1199.7</v>
      </c>
      <c r="H55" s="57">
        <v>1199.7</v>
      </c>
    </row>
    <row r="56" spans="1:10" s="2" customFormat="1" ht="37.5" x14ac:dyDescent="0.25">
      <c r="A56" s="22" t="s">
        <v>37</v>
      </c>
      <c r="B56" s="34" t="s">
        <v>21</v>
      </c>
      <c r="C56" s="26" t="s">
        <v>14</v>
      </c>
      <c r="D56" s="35" t="s">
        <v>56</v>
      </c>
      <c r="E56" s="36" t="s">
        <v>19</v>
      </c>
      <c r="F56" s="17">
        <v>715</v>
      </c>
      <c r="G56" s="17">
        <v>715</v>
      </c>
      <c r="H56" s="17">
        <v>715</v>
      </c>
    </row>
    <row r="57" spans="1:10" s="2" customFormat="1" ht="37.5" x14ac:dyDescent="0.25">
      <c r="A57" s="22" t="s">
        <v>37</v>
      </c>
      <c r="B57" s="34" t="s">
        <v>21</v>
      </c>
      <c r="C57" s="26" t="s">
        <v>7</v>
      </c>
      <c r="D57" s="35" t="s">
        <v>57</v>
      </c>
      <c r="E57" s="36" t="s">
        <v>19</v>
      </c>
      <c r="F57" s="17">
        <v>1740</v>
      </c>
      <c r="G57" s="17">
        <v>1740</v>
      </c>
      <c r="H57" s="17">
        <v>1740</v>
      </c>
    </row>
    <row r="58" spans="1:10" s="2" customFormat="1" ht="38.25" thickBot="1" x14ac:dyDescent="0.3">
      <c r="A58" s="22" t="s">
        <v>37</v>
      </c>
      <c r="B58" s="34" t="s">
        <v>21</v>
      </c>
      <c r="C58" s="26" t="s">
        <v>12</v>
      </c>
      <c r="D58" s="35" t="s">
        <v>58</v>
      </c>
      <c r="E58" s="37" t="s">
        <v>19</v>
      </c>
      <c r="F58" s="17">
        <v>100</v>
      </c>
      <c r="G58" s="17">
        <v>100</v>
      </c>
      <c r="H58" s="17">
        <v>100</v>
      </c>
    </row>
    <row r="59" spans="1:10" s="2" customFormat="1" ht="19.5" thickBot="1" x14ac:dyDescent="0.3">
      <c r="A59" s="38"/>
      <c r="B59" s="100" t="s">
        <v>15</v>
      </c>
      <c r="C59" s="100"/>
      <c r="D59" s="100"/>
      <c r="E59" s="100"/>
      <c r="F59" s="39">
        <f>F8+F14+F21+F25+F31</f>
        <v>137163.94</v>
      </c>
      <c r="G59" s="39">
        <f>G61+G62</f>
        <v>127067.63</v>
      </c>
      <c r="H59" s="39">
        <f>H61+H62</f>
        <v>117511.88</v>
      </c>
      <c r="I59" s="6"/>
    </row>
    <row r="60" spans="1:10" x14ac:dyDescent="0.3">
      <c r="A60" s="15"/>
      <c r="B60" s="90" t="s">
        <v>1</v>
      </c>
      <c r="C60" s="95"/>
      <c r="D60" s="95"/>
      <c r="E60" s="96"/>
      <c r="F60" s="16"/>
      <c r="H60" s="10"/>
    </row>
    <row r="61" spans="1:10" x14ac:dyDescent="0.3">
      <c r="A61" s="55"/>
      <c r="B61" s="101" t="s">
        <v>18</v>
      </c>
      <c r="C61" s="102"/>
      <c r="D61" s="102"/>
      <c r="E61" s="102"/>
      <c r="F61" s="17">
        <f>F33+F27+F16+F10+F23</f>
        <v>116606.14</v>
      </c>
      <c r="G61" s="17">
        <f t="shared" ref="G61:H61" si="11">G33+G27+G16+G10+G23</f>
        <v>108253.23000000001</v>
      </c>
      <c r="H61" s="17">
        <f t="shared" si="11"/>
        <v>114193.18000000001</v>
      </c>
    </row>
    <row r="62" spans="1:10" x14ac:dyDescent="0.3">
      <c r="A62" s="40"/>
      <c r="B62" s="90" t="s">
        <v>27</v>
      </c>
      <c r="C62" s="95"/>
      <c r="D62" s="95"/>
      <c r="E62" s="96"/>
      <c r="F62" s="56">
        <f>F34+F17</f>
        <v>20557.800000000003</v>
      </c>
      <c r="G62" s="41">
        <f t="shared" ref="G62:H62" si="12">G34+G17</f>
        <v>18814.400000000001</v>
      </c>
      <c r="H62" s="41">
        <f t="shared" si="12"/>
        <v>3318.7</v>
      </c>
      <c r="J62" s="78"/>
    </row>
    <row r="63" spans="1:10" x14ac:dyDescent="0.3">
      <c r="B63" s="42"/>
      <c r="D63" s="43"/>
      <c r="F63" s="44"/>
    </row>
    <row r="64" spans="1:10" hidden="1" x14ac:dyDescent="0.3">
      <c r="D64" s="43"/>
      <c r="E64" s="11" t="s">
        <v>64</v>
      </c>
      <c r="F64" s="44"/>
      <c r="G64" s="69">
        <f>(G59-G62)/97.5*2.5</f>
        <v>2775.7238461538464</v>
      </c>
      <c r="H64" s="69">
        <f>(H59-H62)/95*5</f>
        <v>6010.1673684210527</v>
      </c>
    </row>
    <row r="65" spans="4:12" hidden="1" x14ac:dyDescent="0.3">
      <c r="G65" s="45"/>
      <c r="H65" s="45"/>
    </row>
    <row r="66" spans="4:12" hidden="1" x14ac:dyDescent="0.3">
      <c r="D66" s="43"/>
      <c r="E66" s="11" t="s">
        <v>65</v>
      </c>
      <c r="F66" s="44">
        <f>F59+F64</f>
        <v>137163.94</v>
      </c>
      <c r="G66" s="44">
        <v>135843.4</v>
      </c>
      <c r="H66" s="44">
        <f>H59+H64</f>
        <v>123522.04736842106</v>
      </c>
    </row>
    <row r="67" spans="4:12" hidden="1" x14ac:dyDescent="0.3">
      <c r="D67" s="43"/>
      <c r="G67" s="44"/>
      <c r="H67" s="44"/>
    </row>
    <row r="68" spans="4:12" hidden="1" x14ac:dyDescent="0.3">
      <c r="D68" s="43"/>
      <c r="E68" s="11" t="s">
        <v>66</v>
      </c>
      <c r="F68" s="44">
        <v>137163.9</v>
      </c>
      <c r="G68" s="44">
        <v>135843.4</v>
      </c>
      <c r="H68" s="44">
        <v>123522</v>
      </c>
    </row>
    <row r="69" spans="4:12" hidden="1" x14ac:dyDescent="0.3">
      <c r="D69" s="43"/>
      <c r="E69" s="44"/>
      <c r="F69" s="44"/>
      <c r="G69" s="44"/>
      <c r="H69" s="44"/>
    </row>
    <row r="70" spans="4:12" hidden="1" x14ac:dyDescent="0.3">
      <c r="D70" s="43"/>
      <c r="E70" s="46" t="s">
        <v>67</v>
      </c>
      <c r="F70" s="44">
        <f>F68-F66</f>
        <v>-4.0000000008149073E-2</v>
      </c>
      <c r="G70" s="44">
        <f>G68-G66</f>
        <v>0</v>
      </c>
      <c r="H70" s="44">
        <f t="shared" ref="H70" si="13">H68-H66</f>
        <v>-4.7368421059218235E-2</v>
      </c>
    </row>
    <row r="71" spans="4:12" hidden="1" x14ac:dyDescent="0.3">
      <c r="D71" s="43"/>
      <c r="E71" s="46"/>
    </row>
    <row r="72" spans="4:12" hidden="1" x14ac:dyDescent="0.3">
      <c r="E72" s="47"/>
      <c r="F72" s="44"/>
      <c r="G72" s="44">
        <f>G59+G64+6000</f>
        <v>135843.35384615386</v>
      </c>
      <c r="H72" s="44">
        <f>H59+H64</f>
        <v>123522.04736842106</v>
      </c>
    </row>
    <row r="73" spans="4:12" hidden="1" x14ac:dyDescent="0.3">
      <c r="D73" s="43"/>
    </row>
    <row r="74" spans="4:12" x14ac:dyDescent="0.3">
      <c r="D74" s="43"/>
      <c r="H74" s="48"/>
    </row>
    <row r="76" spans="4:12" x14ac:dyDescent="0.3">
      <c r="G76" s="45"/>
    </row>
    <row r="77" spans="4:12" x14ac:dyDescent="0.3">
      <c r="G77" s="45"/>
      <c r="H77" s="45"/>
      <c r="L77" s="7"/>
    </row>
    <row r="78" spans="4:12" x14ac:dyDescent="0.3">
      <c r="G78" s="45"/>
      <c r="H78" s="45"/>
    </row>
    <row r="79" spans="4:12" x14ac:dyDescent="0.3">
      <c r="G79" s="45"/>
      <c r="H79" s="45"/>
      <c r="L79" s="5"/>
    </row>
    <row r="80" spans="4:12" x14ac:dyDescent="0.3">
      <c r="G80" s="45"/>
      <c r="H80" s="45"/>
    </row>
    <row r="81" spans="6:8" x14ac:dyDescent="0.3">
      <c r="G81" s="45"/>
      <c r="H81" s="45"/>
    </row>
    <row r="82" spans="6:8" x14ac:dyDescent="0.3">
      <c r="F82" s="44"/>
      <c r="G82" s="45"/>
      <c r="H82" s="45"/>
    </row>
    <row r="83" spans="6:8" x14ac:dyDescent="0.3">
      <c r="G83" s="45"/>
      <c r="H83" s="45"/>
    </row>
    <row r="84" spans="6:8" x14ac:dyDescent="0.3">
      <c r="G84" s="45"/>
      <c r="H84" s="45"/>
    </row>
    <row r="85" spans="6:8" x14ac:dyDescent="0.3">
      <c r="G85" s="45"/>
      <c r="H85" s="45"/>
    </row>
    <row r="86" spans="6:8" x14ac:dyDescent="0.3">
      <c r="G86" s="45"/>
      <c r="H86" s="45"/>
    </row>
    <row r="87" spans="6:8" x14ac:dyDescent="0.3">
      <c r="G87" s="45"/>
      <c r="H87" s="45"/>
    </row>
    <row r="88" spans="6:8" x14ac:dyDescent="0.3">
      <c r="G88" s="45"/>
      <c r="H88" s="45"/>
    </row>
    <row r="89" spans="6:8" x14ac:dyDescent="0.3">
      <c r="G89" s="45"/>
      <c r="H89" s="45"/>
    </row>
    <row r="90" spans="6:8" x14ac:dyDescent="0.3">
      <c r="G90" s="45"/>
      <c r="H90" s="45"/>
    </row>
    <row r="91" spans="6:8" x14ac:dyDescent="0.3">
      <c r="G91" s="49"/>
      <c r="H91" s="49"/>
    </row>
    <row r="92" spans="6:8" x14ac:dyDescent="0.3">
      <c r="G92" s="45"/>
      <c r="H92" s="45"/>
    </row>
  </sheetData>
  <mergeCells count="30">
    <mergeCell ref="B34:E34"/>
    <mergeCell ref="B59:E59"/>
    <mergeCell ref="B60:E60"/>
    <mergeCell ref="B61:E61"/>
    <mergeCell ref="B62:E62"/>
    <mergeCell ref="B33:E33"/>
    <mergeCell ref="B15:E15"/>
    <mergeCell ref="B16:E16"/>
    <mergeCell ref="B21:E21"/>
    <mergeCell ref="B22:E22"/>
    <mergeCell ref="B23:E23"/>
    <mergeCell ref="B25:E25"/>
    <mergeCell ref="B26:E26"/>
    <mergeCell ref="B27:E27"/>
    <mergeCell ref="B28:E28"/>
    <mergeCell ref="B31:E31"/>
    <mergeCell ref="B32:E32"/>
    <mergeCell ref="G6:G7"/>
    <mergeCell ref="H6:H7"/>
    <mergeCell ref="B8:E8"/>
    <mergeCell ref="B9:E9"/>
    <mergeCell ref="B10:E10"/>
    <mergeCell ref="B14:E14"/>
    <mergeCell ref="A3:F3"/>
    <mergeCell ref="A6:A7"/>
    <mergeCell ref="B6:B7"/>
    <mergeCell ref="C6:C7"/>
    <mergeCell ref="D6:D7"/>
    <mergeCell ref="E6:E7"/>
    <mergeCell ref="F6:F7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2024-2026</vt:lpstr>
      <vt:lpstr>'2024-2026'!Заголовки_для_печати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ufin391</cp:lastModifiedBy>
  <cp:lastPrinted>2022-10-31T10:42:11Z</cp:lastPrinted>
  <dcterms:created xsi:type="dcterms:W3CDTF">2013-07-08T10:40:07Z</dcterms:created>
  <dcterms:modified xsi:type="dcterms:W3CDTF">2023-09-19T13:11:20Z</dcterms:modified>
</cp:coreProperties>
</file>