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2022 год\КСП\"/>
    </mc:Choice>
  </mc:AlternateContent>
  <xr:revisionPtr revIDLastSave="0" documentId="13_ncr:1_{D1E16B70-B05A-4BA7-97F1-273BAF253375}" xr6:coauthVersionLast="40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2022" sheetId="40" r:id="rId1"/>
  </sheets>
  <calcPr calcId="191029"/>
</workbook>
</file>

<file path=xl/calcChain.xml><?xml version="1.0" encoding="utf-8"?>
<calcChain xmlns="http://schemas.openxmlformats.org/spreadsheetml/2006/main">
  <c r="E42" i="40" l="1"/>
  <c r="E43" i="40"/>
  <c r="E44" i="40"/>
  <c r="E45" i="40"/>
  <c r="E46" i="40"/>
  <c r="E47" i="40"/>
  <c r="E48" i="40"/>
  <c r="E49" i="40"/>
  <c r="E50" i="40"/>
  <c r="E51" i="40"/>
  <c r="E52" i="40"/>
  <c r="E14" i="40"/>
  <c r="E15" i="40"/>
  <c r="E16" i="40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D52" i="40" l="1"/>
  <c r="C52" i="40"/>
  <c r="E41" i="40"/>
  <c r="D28" i="40"/>
  <c r="C28" i="40"/>
  <c r="D26" i="40"/>
  <c r="C26" i="40"/>
  <c r="D21" i="40"/>
  <c r="C21" i="40"/>
  <c r="D18" i="40"/>
  <c r="C18" i="40"/>
  <c r="D13" i="40"/>
  <c r="E13" i="40" s="1"/>
  <c r="C13" i="40"/>
  <c r="C35" i="40" l="1"/>
  <c r="D35" i="40"/>
  <c r="D54" i="40" l="1"/>
  <c r="E35" i="40"/>
</calcChain>
</file>

<file path=xl/sharedStrings.xml><?xml version="1.0" encoding="utf-8"?>
<sst xmlns="http://schemas.openxmlformats.org/spreadsheetml/2006/main" count="107" uniqueCount="97">
  <si>
    <t>Составитель отчета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</si>
  <si>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</si>
  <si>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</si>
  <si>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</si>
  <si>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</si>
  <si>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</si>
  <si>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</si>
  <si>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</si>
  <si>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</si>
  <si>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</si>
  <si>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</si>
  <si>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</si>
  <si>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</si>
  <si>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</si>
  <si>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</si>
  <si>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</si>
  <si>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</si>
  <si>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</si>
  <si>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</si>
  <si>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</si>
  <si>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</si>
  <si>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</si>
  <si>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</si>
  <si>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</si>
  <si>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</si>
  <si>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</si>
  <si>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Доходы от сдачи в аренду имущества, составляющего казну поселения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</si>
  <si>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</t>
  </si>
  <si>
    <t>003 2 02 02041 13 0000 151</t>
  </si>
  <si>
    <t>000 2 02 25555 13 0000 151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</si>
  <si>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</si>
  <si>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</si>
  <si>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</si>
  <si>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</si>
  <si>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</si>
  <si>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</si>
  <si>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</si>
  <si>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</si>
  <si>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</si>
  <si>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</si>
  <si>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</si>
  <si>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</si>
  <si>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</si>
  <si>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012 0409 032F170960 244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</si>
  <si>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</si>
  <si>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 032F1S0960 244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</si>
  <si>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</si>
  <si>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</si>
  <si>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</si>
  <si>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</si>
  <si>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М.П. Королькова</t>
  </si>
  <si>
    <t>(расшифровка подписи)</t>
  </si>
  <si>
    <t>Главный специалист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</si>
  <si>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</si>
  <si>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</si>
  <si>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</si>
  <si>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000 2 02 4000 00 0000 150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</si>
  <si>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</si>
  <si>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</si>
  <si>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</si>
  <si>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</si>
  <si>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</si>
  <si>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182 1 06 01030 13 0000 110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</si>
  <si>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</si>
  <si>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182 1 06 06043 13 0000 110</t>
  </si>
  <si>
    <t>Доходы от продажи материальных и нематериальных активов                                   000 1 14 00000 00 0000 000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</si>
  <si>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                   007 1 14 02053 13 0000 410</t>
  </si>
  <si>
    <t>000 1 14 00000 00 0000 000</t>
  </si>
  <si>
    <t xml:space="preserve">Доходы от продажи материальных и нематериальных активов                                   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</si>
  <si>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</si>
  <si>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007 1 14 02050 13 0000 410</t>
  </si>
  <si>
    <t>Причины неисполнения (указываются по итогам отчетного года)</t>
  </si>
  <si>
    <t>Причины неисполнения</t>
  </si>
  <si>
    <t>Срок выполнения работ по контракту 31.08.2021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</si>
  <si>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</si>
  <si>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</si>
  <si>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>Оплата услуг производится  на основании актов оказанных услуг.</t>
  </si>
  <si>
    <t>Заключен договор 21.06.2021г. Расходы будут произведены после проведения ремонтных работ.</t>
  </si>
  <si>
    <t>ИМБТ</t>
  </si>
  <si>
    <t xml:space="preserve">  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</t>
  </si>
  <si>
    <t>000 2 02 49999 13 000 150</t>
  </si>
  <si>
    <t>012 0409 032R149160 244</t>
  </si>
  <si>
    <t>012 0409 032R1S9160 244</t>
  </si>
  <si>
    <t xml:space="preserve">Утвержденные бюджетные назначения 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</si>
  <si>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</si>
  <si>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</si>
  <si>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012 0409 041F1S0960 244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</si>
  <si>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</si>
  <si>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</si>
  <si>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</si>
  <si>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2022 год</t>
  </si>
  <si>
    <t>Е.Б. Николаева</t>
  </si>
  <si>
    <t>000 2 02  49999 13 0000 150</t>
  </si>
  <si>
    <t>Прочие межбюджетные трансферты, передаваемые бюджетам городских поселений</t>
  </si>
  <si>
    <t>Управление финансов администрации Кольского района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</si>
  <si>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01.01.2023</t>
  </si>
  <si>
    <t>О.С.Маслакова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</si>
</sst>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7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8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9" fontId="2" fillId="0" borderId="5" xfId="0" applyNumberFormat="1" applyFont="1" applyBorder="1" applyAlignment="1">
      <alignment horizontal="center" vertical="center" wrapText="1"/>
    </xf>
    <xf numFmtId="49" fontId="5" fillId="0" borderId="7" xfId="1" applyNumberFormat="1" applyFont="1" applyFill="1" applyAlignment="1" applyProtection="1">
      <alignment horizontal="left" wrapText="1"/>
    </xf>
    <xf numFmtId="49" fontId="3" fillId="0" borderId="7" xfId="1" applyNumberFormat="1" applyFont="1" applyFill="1" applyAlignment="1" applyProtection="1">
      <alignment horizontal="left" wrapText="1"/>
    </xf>
    <xf numFmtId="0" fontId="3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49" fontId="36" fillId="0" borderId="5" xfId="1" applyNumberFormat="1" applyFont="1" applyBorder="1" applyAlignment="1" applyProtection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22" borderId="0" xfId="0" applyFont="1" applyFill="1"/>
    <xf numFmtId="4" fontId="1" fillId="22" borderId="5" xfId="0" applyNumberFormat="1" applyFont="1" applyFill="1" applyBorder="1"/>
    <xf numFmtId="0" fontId="1" fillId="22" borderId="0" xfId="0" applyFont="1" applyFill="1" applyBorder="1"/>
    <xf numFmtId="0" fontId="1" fillId="22" borderId="7" xfId="0" applyFont="1" applyFill="1" applyBorder="1" applyAlignment="1">
      <alignment horizontal="center" vertical="center" wrapText="1"/>
    </xf>
    <xf numFmtId="4" fontId="2" fillId="22" borderId="5" xfId="0" applyNumberFormat="1" applyFont="1" applyFill="1" applyBorder="1" applyProtection="1">
      <protection locked="0"/>
    </xf>
    <xf numFmtId="4" fontId="1" fillId="22" borderId="5" xfId="0" applyNumberFormat="1" applyFont="1" applyFill="1" applyBorder="1" applyProtection="1">
      <protection locked="0"/>
    </xf>
    <xf numFmtId="4" fontId="2" fillId="22" borderId="5" xfId="0" applyNumberFormat="1" applyFont="1" applyFill="1" applyBorder="1" applyAlignment="1">
      <alignment horizontal="right" vertical="center"/>
    </xf>
    <xf numFmtId="4" fontId="1" fillId="22" borderId="7" xfId="0" applyNumberFormat="1" applyFont="1" applyFill="1" applyBorder="1"/>
    <xf numFmtId="4" fontId="2" fillId="22" borderId="5" xfId="0" applyNumberFormat="1" applyFont="1" applyFill="1" applyBorder="1"/>
    <xf numFmtId="4" fontId="2" fillId="22" borderId="5" xfId="2" applyNumberFormat="1" applyFont="1" applyFill="1" applyBorder="1" applyAlignment="1" applyProtection="1">
      <alignment horizontal="right" wrapText="1"/>
    </xf>
    <xf numFmtId="0" fontId="1" fillId="22" borderId="10" xfId="0" applyFont="1" applyFill="1" applyBorder="1" applyAlignment="1">
      <alignment horizontal="center" vertical="center" wrapText="1"/>
    </xf>
    <xf numFmtId="4" fontId="5" fillId="22" borderId="0" xfId="0" applyNumberFormat="1" applyFont="1" applyFill="1" applyBorder="1"/>
    <xf numFmtId="0" fontId="3" fillId="22" borderId="1" xfId="0" applyFont="1" applyFill="1" applyBorder="1"/>
    <xf numFmtId="0" fontId="3" fillId="22" borderId="0" xfId="0" applyFont="1" applyFill="1"/>
    <xf numFmtId="0" fontId="2" fillId="22" borderId="1" xfId="0" applyFont="1" applyFill="1" applyBorder="1"/>
    <xf numFmtId="0" fontId="2" fillId="22" borderId="2" xfId="0" applyFont="1" applyFill="1" applyBorder="1"/>
    <xf numFmtId="0" fontId="2" fillId="22" borderId="0" xfId="0" applyFont="1" applyFill="1" applyBorder="1"/>
    <xf numFmtId="0" fontId="1" fillId="22" borderId="0" xfId="0" applyFont="1" applyFill="1" applyBorder="1" applyAlignment="1"/>
    <xf numFmtId="4" fontId="8" fillId="22" borderId="9" xfId="3" applyNumberFormat="1" applyFont="1" applyFill="1" applyBorder="1" applyAlignment="1">
      <alignment horizontal="right" vertical="top"/>
    </xf>
    <xf numFmtId="0" fontId="5" fillId="22" borderId="0" xfId="0" applyFont="1" applyFill="1" applyBorder="1" applyAlignment="1"/>
    <xf numFmtId="4" fontId="3" fillId="22" borderId="0" xfId="0" applyNumberFormat="1" applyFont="1" applyFill="1"/>
    <xf numFmtId="0" fontId="1" fillId="0" borderId="0" xfId="0" applyFont="1" applyAlignment="1">
      <alignment horizont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9" fillId="0" borderId="11" xfId="0" applyFont="1" applyBorder="1" applyAlignment="1">
      <alignment horizontal="center" vertical="justify"/>
    </xf>
    <xf numFmtId="49" fontId="1" fillId="0" borderId="3" xfId="0" applyNumberFormat="1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7F929-A407-4A52-913D-5385E0EBD955}">
  <sheetPr>
    <pageSetUpPr fitToPage="1"/>
  </sheetPr>
  <dimension ref="A1:K76"/>
  <sheetViews>
    <sheetView tabSelected="1" zoomScaleNormal="100" workbookViewId="0">
      <selection activeCell="B47" sqref="B47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59" customWidth="1"/>
    <col min="4" max="4" width="15.5703125" style="59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67" t="s">
        <v>95</v>
      </c>
      <c r="B1" s="67"/>
      <c r="C1" s="67"/>
      <c r="D1" s="67"/>
      <c r="E1" s="67"/>
      <c r="F1" s="67"/>
      <c r="G1" s="1"/>
    </row>
    <row r="2" spans="1:8" ht="15" x14ac:dyDescent="0.25">
      <c r="A2" s="1"/>
      <c r="B2" s="1"/>
      <c r="C2" s="46"/>
      <c r="D2" s="46"/>
      <c r="E2" s="1"/>
      <c r="F2" s="1"/>
      <c r="G2" s="1"/>
    </row>
    <row r="3" spans="1:8" ht="15" customHeight="1" x14ac:dyDescent="0.25">
      <c r="A3" s="1" t="s">
        <v>0</v>
      </c>
      <c r="B3" s="3" t="s">
        <v>94</v>
      </c>
      <c r="C3" s="60"/>
      <c r="D3" s="46"/>
      <c r="E3" s="1"/>
      <c r="F3" s="1"/>
      <c r="G3" s="1"/>
    </row>
    <row r="4" spans="1:8" ht="15" customHeight="1" x14ac:dyDescent="0.25">
      <c r="A4" s="1" t="s">
        <v>1</v>
      </c>
      <c r="B4" s="3" t="s">
        <v>2</v>
      </c>
      <c r="C4" s="60"/>
      <c r="D4" s="46"/>
      <c r="E4" s="1"/>
      <c r="F4" s="1"/>
      <c r="G4" s="1"/>
    </row>
    <row r="5" spans="1:8" ht="15" customHeight="1" x14ac:dyDescent="0.25">
      <c r="A5" s="1" t="s">
        <v>3</v>
      </c>
      <c r="B5" s="5" t="s">
        <v>4</v>
      </c>
      <c r="C5" s="61"/>
      <c r="D5" s="46"/>
      <c r="E5" s="1"/>
      <c r="F5" s="1"/>
      <c r="G5" s="1"/>
    </row>
    <row r="6" spans="1:8" ht="15" x14ac:dyDescent="0.25">
      <c r="A6" s="1"/>
      <c r="B6" s="4"/>
      <c r="C6" s="62"/>
      <c r="D6" s="46"/>
      <c r="E6" s="1"/>
      <c r="F6" s="1"/>
      <c r="G6" s="1"/>
    </row>
    <row r="7" spans="1:8" ht="15" x14ac:dyDescent="0.25">
      <c r="A7" s="1"/>
      <c r="B7" s="4"/>
      <c r="C7" s="62"/>
      <c r="D7" s="46"/>
      <c r="E7" s="1"/>
      <c r="F7" s="1"/>
      <c r="G7" s="1"/>
    </row>
    <row r="8" spans="1:8" ht="15" x14ac:dyDescent="0.25">
      <c r="A8" s="68" t="s">
        <v>5</v>
      </c>
      <c r="B8" s="69"/>
      <c r="C8" s="70"/>
      <c r="D8" s="47">
        <v>8111247.9800000004</v>
      </c>
      <c r="E8" s="1"/>
      <c r="F8" s="1"/>
      <c r="G8" s="1"/>
    </row>
    <row r="9" spans="1:8" ht="15" x14ac:dyDescent="0.25">
      <c r="A9" s="42"/>
      <c r="B9" s="42"/>
      <c r="C9" s="63"/>
      <c r="D9" s="48"/>
      <c r="E9" s="1"/>
      <c r="F9" s="1"/>
      <c r="G9" s="1"/>
    </row>
    <row r="10" spans="1:8" ht="15" x14ac:dyDescent="0.25">
      <c r="A10" s="71" t="s">
        <v>6</v>
      </c>
      <c r="B10" s="72"/>
      <c r="C10" s="72"/>
      <c r="D10" s="72"/>
      <c r="E10" s="72"/>
      <c r="F10" s="72"/>
      <c r="G10" s="1"/>
    </row>
    <row r="11" spans="1:8" ht="15" customHeight="1" x14ac:dyDescent="0.25">
      <c r="A11" s="73" t="s">
        <v>7</v>
      </c>
      <c r="B11" s="73" t="s">
        <v>8</v>
      </c>
      <c r="C11" s="75" t="s">
        <v>90</v>
      </c>
      <c r="D11" s="75"/>
      <c r="E11" s="75"/>
      <c r="F11" s="6"/>
      <c r="G11" s="4"/>
    </row>
    <row r="12" spans="1:8" s="9" customFormat="1" ht="82.5" customHeight="1" x14ac:dyDescent="0.25">
      <c r="A12" s="74"/>
      <c r="B12" s="74"/>
      <c r="C12" s="49" t="s">
        <v>9</v>
      </c>
      <c r="D12" s="49" t="s">
        <v>10</v>
      </c>
      <c r="E12" s="45" t="s">
        <v>11</v>
      </c>
      <c r="F12" s="45" t="s">
        <v>71</v>
      </c>
      <c r="G12" s="8"/>
    </row>
    <row r="13" spans="1:8" ht="29.25" x14ac:dyDescent="0.25">
      <c r="A13" s="10" t="s">
        <v>12</v>
      </c>
      <c r="B13" s="11" t="s">
        <v>13</v>
      </c>
      <c r="C13" s="47">
        <f>SUM(C14:C16)</f>
        <v>2079200</v>
      </c>
      <c r="D13" s="47">
        <f>SUM(D14:D17)</f>
        <v>2452230.27</v>
      </c>
      <c r="E13" s="12">
        <f t="shared" ref="E13:E35" si="0">D13/C13</f>
        <v>1.1794104799923046</v>
      </c>
      <c r="F13" s="13"/>
      <c r="G13" s="1"/>
    </row>
    <row r="14" spans="1:8" ht="63" customHeight="1" x14ac:dyDescent="0.25">
      <c r="A14" s="14" t="s">
        <v>14</v>
      </c>
      <c r="B14" s="15" t="s">
        <v>89</v>
      </c>
      <c r="C14" s="50">
        <v>954700</v>
      </c>
      <c r="D14" s="50">
        <v>1229320.3</v>
      </c>
      <c r="E14" s="16">
        <f t="shared" si="0"/>
        <v>1.2876508850947943</v>
      </c>
      <c r="F14" s="17"/>
      <c r="G14" s="1"/>
    </row>
    <row r="15" spans="1:8" ht="77.25" customHeight="1" x14ac:dyDescent="0.25">
      <c r="A15" s="14" t="s">
        <v>15</v>
      </c>
      <c r="B15" s="15" t="s">
        <v>16</v>
      </c>
      <c r="C15" s="50">
        <v>5400</v>
      </c>
      <c r="D15" s="50">
        <v>6640.24</v>
      </c>
      <c r="E15" s="19">
        <f t="shared" si="0"/>
        <v>1.2296740740740741</v>
      </c>
      <c r="F15" s="17"/>
      <c r="G15" s="1"/>
    </row>
    <row r="16" spans="1:8" ht="61.5" customHeight="1" x14ac:dyDescent="0.25">
      <c r="A16" s="14" t="s">
        <v>17</v>
      </c>
      <c r="B16" s="15" t="s">
        <v>88</v>
      </c>
      <c r="C16" s="50">
        <v>1119100</v>
      </c>
      <c r="D16" s="50">
        <v>1357308.44</v>
      </c>
      <c r="E16" s="16">
        <f t="shared" si="0"/>
        <v>1.2128571530694308</v>
      </c>
      <c r="F16" s="17"/>
      <c r="G16" s="1"/>
      <c r="H16" s="18"/>
    </row>
    <row r="17" spans="1:8" ht="64.5" customHeight="1" x14ac:dyDescent="0.25">
      <c r="A17" s="14" t="s">
        <v>18</v>
      </c>
      <c r="B17" s="15" t="s">
        <v>19</v>
      </c>
      <c r="C17" s="50"/>
      <c r="D17" s="50">
        <v>-141038.71</v>
      </c>
      <c r="E17" s="16"/>
      <c r="F17" s="17"/>
      <c r="G17" s="1"/>
      <c r="H17" s="18"/>
    </row>
    <row r="18" spans="1:8" s="27" customFormat="1" ht="26.25" customHeight="1" x14ac:dyDescent="0.2">
      <c r="A18" s="10" t="s">
        <v>60</v>
      </c>
      <c r="B18" s="36" t="s">
        <v>59</v>
      </c>
      <c r="C18" s="51">
        <f>C19+C20</f>
        <v>2300000</v>
      </c>
      <c r="D18" s="51">
        <f>D19+D20</f>
        <v>3078149.35</v>
      </c>
      <c r="E18" s="12">
        <f t="shared" si="0"/>
        <v>1.3383258043478261</v>
      </c>
      <c r="F18" s="39"/>
      <c r="G18" s="26"/>
      <c r="H18" s="40"/>
    </row>
    <row r="19" spans="1:8" ht="40.5" hidden="1" customHeight="1" x14ac:dyDescent="0.25">
      <c r="A19" s="14" t="s">
        <v>62</v>
      </c>
      <c r="B19" s="37" t="s">
        <v>61</v>
      </c>
      <c r="C19" s="52">
        <v>0</v>
      </c>
      <c r="D19" s="52">
        <v>0</v>
      </c>
      <c r="E19" s="12" t="e">
        <f t="shared" si="0"/>
        <v>#DIV/0!</v>
      </c>
      <c r="F19" s="17"/>
      <c r="G19" s="1"/>
      <c r="H19" s="18"/>
    </row>
    <row r="20" spans="1:8" ht="36.75" customHeight="1" x14ac:dyDescent="0.25">
      <c r="A20" s="14" t="s">
        <v>64</v>
      </c>
      <c r="B20" s="37" t="s">
        <v>63</v>
      </c>
      <c r="C20" s="52">
        <v>2300000</v>
      </c>
      <c r="D20" s="52">
        <v>3078149.35</v>
      </c>
      <c r="E20" s="16">
        <f t="shared" si="0"/>
        <v>1.3383258043478261</v>
      </c>
      <c r="F20" s="17"/>
      <c r="G20" s="1"/>
      <c r="H20" s="18"/>
    </row>
    <row r="21" spans="1:8" ht="36" customHeight="1" x14ac:dyDescent="0.25">
      <c r="A21" s="10" t="s">
        <v>20</v>
      </c>
      <c r="B21" s="11" t="s">
        <v>21</v>
      </c>
      <c r="C21" s="47">
        <f>C22+C23+C25+C24</f>
        <v>8888000</v>
      </c>
      <c r="D21" s="53">
        <f>D22+D23+D25+D24</f>
        <v>12399162.32</v>
      </c>
      <c r="E21" s="12">
        <f t="shared" si="0"/>
        <v>1.3950452655265526</v>
      </c>
      <c r="F21" s="13"/>
      <c r="G21" s="1"/>
    </row>
    <row r="22" spans="1:8" ht="64.5" customHeight="1" x14ac:dyDescent="0.25">
      <c r="A22" s="14" t="s">
        <v>22</v>
      </c>
      <c r="B22" s="15" t="s">
        <v>23</v>
      </c>
      <c r="C22" s="54">
        <v>5554000</v>
      </c>
      <c r="D22" s="54">
        <v>9055392.0199999996</v>
      </c>
      <c r="E22" s="19">
        <f t="shared" si="0"/>
        <v>1.6304270831832912</v>
      </c>
      <c r="F22" s="17"/>
      <c r="G22" s="1"/>
    </row>
    <row r="23" spans="1:8" ht="105" hidden="1" customHeight="1" x14ac:dyDescent="0.25">
      <c r="A23" s="14" t="s">
        <v>24</v>
      </c>
      <c r="B23" s="15" t="s">
        <v>25</v>
      </c>
      <c r="C23" s="54"/>
      <c r="D23" s="54"/>
      <c r="E23" s="16" t="e">
        <f t="shared" si="0"/>
        <v>#DIV/0!</v>
      </c>
      <c r="F23" s="17"/>
      <c r="G23" s="1"/>
    </row>
    <row r="24" spans="1:8" ht="22.5" customHeight="1" x14ac:dyDescent="0.25">
      <c r="A24" s="14" t="s">
        <v>57</v>
      </c>
      <c r="B24" s="15" t="s">
        <v>26</v>
      </c>
      <c r="C24" s="54">
        <v>2760000</v>
      </c>
      <c r="D24" s="54">
        <v>2242043.56</v>
      </c>
      <c r="E24" s="16">
        <f t="shared" si="0"/>
        <v>0.81233462318840577</v>
      </c>
      <c r="F24" s="20"/>
      <c r="G24" s="1"/>
    </row>
    <row r="25" spans="1:8" ht="49.5" customHeight="1" x14ac:dyDescent="0.25">
      <c r="A25" s="14" t="s">
        <v>58</v>
      </c>
      <c r="B25" s="15" t="s">
        <v>27</v>
      </c>
      <c r="C25" s="54">
        <v>574000</v>
      </c>
      <c r="D25" s="54">
        <v>1101726.74</v>
      </c>
      <c r="E25" s="16">
        <f t="shared" si="0"/>
        <v>1.9193845644599303</v>
      </c>
      <c r="F25" s="20"/>
      <c r="G25" s="1"/>
    </row>
    <row r="26" spans="1:8" s="27" customFormat="1" ht="19.5" customHeight="1" x14ac:dyDescent="0.2">
      <c r="A26" s="10" t="s">
        <v>67</v>
      </c>
      <c r="B26" s="36" t="s">
        <v>68</v>
      </c>
      <c r="C26" s="47">
        <f>C27</f>
        <v>58000</v>
      </c>
      <c r="D26" s="47">
        <f>D27</f>
        <v>1565125.89</v>
      </c>
      <c r="E26" s="12">
        <f t="shared" si="0"/>
        <v>26.984929137931033</v>
      </c>
      <c r="F26" s="13"/>
      <c r="G26" s="26"/>
    </row>
    <row r="27" spans="1:8" ht="70.5" customHeight="1" x14ac:dyDescent="0.25">
      <c r="A27" s="14" t="s">
        <v>70</v>
      </c>
      <c r="B27" s="37" t="s">
        <v>69</v>
      </c>
      <c r="C27" s="54">
        <v>58000</v>
      </c>
      <c r="D27" s="54">
        <v>1565125.89</v>
      </c>
      <c r="E27" s="16">
        <f t="shared" si="0"/>
        <v>26.984929137931033</v>
      </c>
      <c r="F27" s="20"/>
      <c r="G27" s="1"/>
    </row>
    <row r="28" spans="1:8" ht="15" x14ac:dyDescent="0.25">
      <c r="A28" s="10" t="s">
        <v>56</v>
      </c>
      <c r="B28" s="38" t="s">
        <v>78</v>
      </c>
      <c r="C28" s="47">
        <f>SUM(C29:C34)</f>
        <v>9580006.5399999991</v>
      </c>
      <c r="D28" s="47">
        <f>SUM(D29:D34)</f>
        <v>9459363.7300000004</v>
      </c>
      <c r="E28" s="12">
        <f t="shared" si="0"/>
        <v>0.98740681339868908</v>
      </c>
      <c r="F28" s="13"/>
      <c r="G28" s="1"/>
    </row>
    <row r="29" spans="1:8" ht="120" hidden="1" customHeight="1" x14ac:dyDescent="0.25">
      <c r="A29" s="14" t="s">
        <v>28</v>
      </c>
      <c r="B29" s="36" t="s">
        <v>65</v>
      </c>
      <c r="C29" s="54"/>
      <c r="D29" s="54"/>
      <c r="E29" s="12" t="e">
        <f t="shared" si="0"/>
        <v>#DIV/0!</v>
      </c>
      <c r="F29" s="20"/>
      <c r="G29" s="1"/>
    </row>
    <row r="30" spans="1:8" ht="90" hidden="1" customHeight="1" x14ac:dyDescent="0.25">
      <c r="A30" s="21" t="s">
        <v>29</v>
      </c>
      <c r="B30" s="37" t="s">
        <v>66</v>
      </c>
      <c r="C30" s="64"/>
      <c r="D30" s="55"/>
      <c r="E30" s="12" t="e">
        <f t="shared" si="0"/>
        <v>#DIV/0!</v>
      </c>
      <c r="F30" s="20"/>
      <c r="G30" s="1"/>
    </row>
    <row r="31" spans="1:8" ht="30" x14ac:dyDescent="0.25">
      <c r="A31" s="21" t="s">
        <v>92</v>
      </c>
      <c r="B31" s="15" t="s">
        <v>93</v>
      </c>
      <c r="C31" s="54">
        <v>9580006.5399999991</v>
      </c>
      <c r="D31" s="54">
        <v>9459363.7300000004</v>
      </c>
      <c r="E31" s="16">
        <f t="shared" si="0"/>
        <v>0.98740681339868908</v>
      </c>
      <c r="F31" s="7"/>
      <c r="G31" s="1"/>
    </row>
    <row r="32" spans="1:8" ht="60" hidden="1" x14ac:dyDescent="0.25">
      <c r="A32" s="22" t="s">
        <v>80</v>
      </c>
      <c r="B32" s="23" t="s">
        <v>79</v>
      </c>
      <c r="C32" s="54"/>
      <c r="D32" s="54">
        <v>0</v>
      </c>
      <c r="E32" s="12" t="e">
        <f t="shared" si="0"/>
        <v>#DIV/0!</v>
      </c>
      <c r="F32" s="7"/>
      <c r="G32" s="1"/>
    </row>
    <row r="33" spans="1:11" ht="15" hidden="1" customHeight="1" x14ac:dyDescent="0.25">
      <c r="A33" s="24"/>
      <c r="B33" s="7"/>
      <c r="C33" s="54"/>
      <c r="D33" s="54"/>
      <c r="E33" s="12" t="e">
        <f t="shared" si="0"/>
        <v>#DIV/0!</v>
      </c>
      <c r="F33" s="7"/>
      <c r="G33" s="1"/>
    </row>
    <row r="34" spans="1:11" ht="15" hidden="1" customHeight="1" x14ac:dyDescent="0.25">
      <c r="A34" s="24"/>
      <c r="B34" s="7"/>
      <c r="C34" s="54"/>
      <c r="D34" s="54"/>
      <c r="E34" s="12" t="e">
        <f t="shared" si="0"/>
        <v>#DIV/0!</v>
      </c>
      <c r="F34" s="7"/>
      <c r="G34" s="1"/>
    </row>
    <row r="35" spans="1:11" s="27" customFormat="1" ht="22.5" customHeight="1" x14ac:dyDescent="0.2">
      <c r="A35" s="77" t="s">
        <v>30</v>
      </c>
      <c r="B35" s="70"/>
      <c r="C35" s="47">
        <f>C13+C21+C28+C18+C26</f>
        <v>22905206.539999999</v>
      </c>
      <c r="D35" s="47">
        <f>D13+D21+D28+D18+D26</f>
        <v>28954031.560000002</v>
      </c>
      <c r="E35" s="12">
        <f t="shared" si="0"/>
        <v>1.2640807892055796</v>
      </c>
      <c r="F35" s="25"/>
      <c r="G35" s="26"/>
      <c r="K35" s="2"/>
    </row>
    <row r="36" spans="1:11" ht="81.75" hidden="1" customHeight="1" x14ac:dyDescent="0.25">
      <c r="A36" s="1"/>
      <c r="B36" s="1"/>
      <c r="C36" s="46"/>
      <c r="D36" s="46"/>
      <c r="E36" s="1"/>
      <c r="F36" s="1"/>
      <c r="G36" s="1"/>
    </row>
    <row r="37" spans="1:11" ht="34.5" customHeight="1" x14ac:dyDescent="0.25">
      <c r="A37" s="71" t="s">
        <v>31</v>
      </c>
      <c r="B37" s="72"/>
      <c r="C37" s="72"/>
      <c r="D37" s="72"/>
      <c r="E37" s="72"/>
      <c r="F37" s="72"/>
      <c r="G37" s="1"/>
    </row>
    <row r="38" spans="1:11" ht="15" customHeight="1" x14ac:dyDescent="0.25">
      <c r="A38" s="78" t="s">
        <v>32</v>
      </c>
      <c r="B38" s="78" t="s">
        <v>8</v>
      </c>
      <c r="C38" s="80" t="s">
        <v>90</v>
      </c>
      <c r="D38" s="80"/>
      <c r="E38" s="80"/>
      <c r="F38" s="7"/>
      <c r="G38" s="4"/>
    </row>
    <row r="39" spans="1:11" ht="99.75" customHeight="1" x14ac:dyDescent="0.25">
      <c r="A39" s="79"/>
      <c r="B39" s="79"/>
      <c r="C39" s="56" t="s">
        <v>83</v>
      </c>
      <c r="D39" s="56" t="s">
        <v>10</v>
      </c>
      <c r="E39" s="44" t="s">
        <v>11</v>
      </c>
      <c r="F39" s="45" t="s">
        <v>72</v>
      </c>
      <c r="G39" s="1"/>
    </row>
    <row r="40" spans="1:11" ht="90" hidden="1" customHeight="1" x14ac:dyDescent="0.25">
      <c r="A40" s="28" t="s">
        <v>33</v>
      </c>
      <c r="B40" s="29" t="s">
        <v>34</v>
      </c>
      <c r="C40" s="55"/>
      <c r="D40" s="55"/>
      <c r="E40" s="19"/>
      <c r="F40" s="30"/>
      <c r="G40" s="1"/>
    </row>
    <row r="41" spans="1:11" ht="36.75" customHeight="1" x14ac:dyDescent="0.25">
      <c r="A41" s="35" t="s">
        <v>54</v>
      </c>
      <c r="B41" s="29" t="s">
        <v>55</v>
      </c>
      <c r="C41" s="55">
        <v>350000</v>
      </c>
      <c r="D41" s="55">
        <v>337600</v>
      </c>
      <c r="E41" s="16">
        <f>D41/C41</f>
        <v>0.96457142857142852</v>
      </c>
      <c r="F41" s="41" t="s">
        <v>77</v>
      </c>
      <c r="G41" s="1"/>
    </row>
    <row r="42" spans="1:11" ht="34.5" customHeight="1" x14ac:dyDescent="0.25">
      <c r="A42" s="31" t="s">
        <v>53</v>
      </c>
      <c r="B42" s="15" t="s">
        <v>35</v>
      </c>
      <c r="C42" s="54">
        <v>16411792.560000001</v>
      </c>
      <c r="D42" s="54">
        <v>14785590.65</v>
      </c>
      <c r="E42" s="16">
        <f t="shared" ref="E42:E52" si="1">D42/C42</f>
        <v>0.90091259659450629</v>
      </c>
      <c r="F42" s="17" t="s">
        <v>74</v>
      </c>
      <c r="G42" s="1"/>
    </row>
    <row r="43" spans="1:11" ht="30" hidden="1" customHeight="1" x14ac:dyDescent="0.25">
      <c r="A43" s="32" t="s">
        <v>36</v>
      </c>
      <c r="B43" s="15" t="s">
        <v>37</v>
      </c>
      <c r="C43" s="54"/>
      <c r="D43" s="54"/>
      <c r="E43" s="16" t="e">
        <f t="shared" si="1"/>
        <v>#DIV/0!</v>
      </c>
      <c r="F43" s="17"/>
      <c r="G43" s="33"/>
    </row>
    <row r="44" spans="1:11" ht="27" hidden="1" customHeight="1" x14ac:dyDescent="0.25">
      <c r="A44" s="32" t="s">
        <v>38</v>
      </c>
      <c r="B44" s="15" t="s">
        <v>37</v>
      </c>
      <c r="C44" s="54"/>
      <c r="D44" s="54"/>
      <c r="E44" s="16" t="e">
        <f t="shared" si="1"/>
        <v>#DIV/0!</v>
      </c>
      <c r="F44" s="17"/>
      <c r="G44" s="33"/>
    </row>
    <row r="45" spans="1:11" ht="33" customHeight="1" x14ac:dyDescent="0.25">
      <c r="A45" s="32" t="s">
        <v>39</v>
      </c>
      <c r="B45" s="15" t="s">
        <v>40</v>
      </c>
      <c r="C45" s="54">
        <v>2750000</v>
      </c>
      <c r="D45" s="54">
        <v>2339960</v>
      </c>
      <c r="E45" s="16">
        <f t="shared" si="1"/>
        <v>0.85089454545454546</v>
      </c>
      <c r="F45" s="17" t="s">
        <v>75</v>
      </c>
      <c r="G45" s="1"/>
      <c r="I45" s="18"/>
    </row>
    <row r="46" spans="1:11" ht="19.5" customHeight="1" x14ac:dyDescent="0.25">
      <c r="A46" s="32" t="s">
        <v>41</v>
      </c>
      <c r="B46" s="15" t="s">
        <v>42</v>
      </c>
      <c r="C46" s="54">
        <v>306500</v>
      </c>
      <c r="D46" s="54">
        <v>246111.34</v>
      </c>
      <c r="E46" s="16">
        <f t="shared" si="1"/>
        <v>0.80297337683523651</v>
      </c>
      <c r="F46" s="17"/>
      <c r="G46" s="1"/>
      <c r="I46" s="18"/>
    </row>
    <row r="47" spans="1:11" ht="48.75" customHeight="1" x14ac:dyDescent="0.25">
      <c r="A47" s="32" t="s">
        <v>82</v>
      </c>
      <c r="B47" s="15" t="s">
        <v>84</v>
      </c>
      <c r="C47" s="54">
        <v>1618155.42</v>
      </c>
      <c r="D47" s="54">
        <v>1618155.42</v>
      </c>
      <c r="E47" s="19">
        <f t="shared" si="1"/>
        <v>1</v>
      </c>
      <c r="F47" s="17" t="s">
        <v>76</v>
      </c>
      <c r="G47" s="1"/>
    </row>
    <row r="48" spans="1:11" ht="60" hidden="1" x14ac:dyDescent="0.25">
      <c r="A48" s="43" t="s">
        <v>43</v>
      </c>
      <c r="B48" s="15" t="s">
        <v>44</v>
      </c>
      <c r="C48" s="54"/>
      <c r="D48" s="54"/>
      <c r="E48" s="16" t="e">
        <f t="shared" si="1"/>
        <v>#DIV/0!</v>
      </c>
      <c r="F48" s="17"/>
      <c r="G48" s="1"/>
    </row>
    <row r="49" spans="1:8" ht="23.25" hidden="1" customHeight="1" x14ac:dyDescent="0.25">
      <c r="A49" s="43" t="s">
        <v>45</v>
      </c>
      <c r="B49" s="15" t="s">
        <v>46</v>
      </c>
      <c r="C49" s="54"/>
      <c r="D49" s="54"/>
      <c r="E49" s="16" t="e">
        <f t="shared" si="1"/>
        <v>#DIV/0!</v>
      </c>
      <c r="F49" s="15"/>
      <c r="G49" s="1"/>
    </row>
    <row r="50" spans="1:8" ht="63" customHeight="1" x14ac:dyDescent="0.25">
      <c r="A50" s="32" t="s">
        <v>81</v>
      </c>
      <c r="B50" s="15" t="s">
        <v>85</v>
      </c>
      <c r="C50" s="54">
        <v>9459363.7300000004</v>
      </c>
      <c r="D50" s="54">
        <v>9459363.7300000004</v>
      </c>
      <c r="E50" s="19">
        <f t="shared" si="1"/>
        <v>1</v>
      </c>
      <c r="F50" s="15" t="s">
        <v>73</v>
      </c>
      <c r="G50" s="1"/>
    </row>
    <row r="51" spans="1:8" ht="63" hidden="1" customHeight="1" x14ac:dyDescent="0.25">
      <c r="A51" s="32" t="s">
        <v>86</v>
      </c>
      <c r="B51" s="15" t="s">
        <v>87</v>
      </c>
      <c r="C51" s="54">
        <v>0</v>
      </c>
      <c r="D51" s="54">
        <v>0</v>
      </c>
      <c r="E51" s="16" t="e">
        <f t="shared" si="1"/>
        <v>#DIV/0!</v>
      </c>
      <c r="F51" s="15"/>
      <c r="G51" s="1"/>
    </row>
    <row r="52" spans="1:8" s="27" customFormat="1" ht="15" x14ac:dyDescent="0.25">
      <c r="A52" s="81" t="s">
        <v>47</v>
      </c>
      <c r="B52" s="82"/>
      <c r="C52" s="47">
        <f>SUM(C40:C51)</f>
        <v>30895811.710000005</v>
      </c>
      <c r="D52" s="47">
        <f>SUM(D40:D51)</f>
        <v>28786781.139999997</v>
      </c>
      <c r="E52" s="16">
        <f t="shared" si="1"/>
        <v>0.93173733094323008</v>
      </c>
      <c r="F52" s="25"/>
      <c r="G52" s="26"/>
      <c r="H52" s="2"/>
    </row>
    <row r="53" spans="1:8" ht="15" x14ac:dyDescent="0.25">
      <c r="A53" s="1"/>
      <c r="B53" s="1"/>
      <c r="C53" s="46"/>
      <c r="D53" s="46"/>
      <c r="E53" s="1"/>
      <c r="F53" s="1"/>
      <c r="G53" s="1"/>
    </row>
    <row r="54" spans="1:8" ht="12.75" customHeight="1" x14ac:dyDescent="0.25">
      <c r="A54" s="68" t="s">
        <v>48</v>
      </c>
      <c r="B54" s="69"/>
      <c r="C54" s="70"/>
      <c r="D54" s="47">
        <f>D8+D35-D52</f>
        <v>8278498.4000000097</v>
      </c>
      <c r="E54" s="1"/>
      <c r="F54" s="1"/>
      <c r="G54" s="1"/>
    </row>
    <row r="55" spans="1:8" ht="12.75" hidden="1" customHeight="1" x14ac:dyDescent="0.2">
      <c r="A55" s="34"/>
      <c r="B55" s="34"/>
      <c r="C55" s="65"/>
      <c r="D55" s="57"/>
    </row>
    <row r="56" spans="1:8" hidden="1" x14ac:dyDescent="0.2"/>
    <row r="57" spans="1:8" ht="12.75" hidden="1" customHeight="1" x14ac:dyDescent="0.2">
      <c r="A57" s="2" t="s">
        <v>49</v>
      </c>
      <c r="C57" s="58" t="s">
        <v>50</v>
      </c>
      <c r="D57" s="58"/>
    </row>
    <row r="58" spans="1:8" ht="12.75" hidden="1" customHeight="1" x14ac:dyDescent="0.2">
      <c r="C58" s="76" t="s">
        <v>51</v>
      </c>
      <c r="D58" s="76"/>
    </row>
    <row r="59" spans="1:8" ht="8.25" hidden="1" customHeight="1" x14ac:dyDescent="0.2"/>
    <row r="60" spans="1:8" ht="12.75" hidden="1" customHeight="1" x14ac:dyDescent="0.2">
      <c r="A60" s="2" t="s">
        <v>52</v>
      </c>
      <c r="C60" s="58"/>
      <c r="D60" s="58"/>
    </row>
    <row r="61" spans="1:8" ht="12.75" hidden="1" customHeight="1" x14ac:dyDescent="0.2">
      <c r="C61" s="76" t="s">
        <v>51</v>
      </c>
      <c r="D61" s="76"/>
    </row>
    <row r="63" spans="1:8" x14ac:dyDescent="0.2">
      <c r="A63" s="2" t="s">
        <v>49</v>
      </c>
      <c r="C63" s="58" t="s">
        <v>91</v>
      </c>
    </row>
    <row r="64" spans="1:8" x14ac:dyDescent="0.2">
      <c r="C64" s="59" t="s">
        <v>51</v>
      </c>
    </row>
    <row r="66" spans="1:3" x14ac:dyDescent="0.2">
      <c r="A66" s="2" t="s">
        <v>52</v>
      </c>
      <c r="C66" s="58" t="s">
        <v>96</v>
      </c>
    </row>
    <row r="67" spans="1:3" x14ac:dyDescent="0.2">
      <c r="C67" s="59" t="s">
        <v>51</v>
      </c>
    </row>
    <row r="74" spans="1:3" x14ac:dyDescent="0.2">
      <c r="C74" s="66"/>
    </row>
    <row r="76" spans="1:3" x14ac:dyDescent="0.2">
      <c r="C76" s="66"/>
    </row>
  </sheetData>
  <mergeCells count="15">
    <mergeCell ref="A54:C54"/>
    <mergeCell ref="C58:D58"/>
    <mergeCell ref="C61:D61"/>
    <mergeCell ref="A35:B35"/>
    <mergeCell ref="A37:F37"/>
    <mergeCell ref="A38:A39"/>
    <mergeCell ref="B38:B39"/>
    <mergeCell ref="C38:E38"/>
    <mergeCell ref="A52:B52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2023-03-17T10:43:33Z</cp:lastPrinted>
  <dcterms:created xsi:type="dcterms:W3CDTF">2020-03-03T09:57:03Z</dcterms:created>
  <dcterms:modified xsi:type="dcterms:W3CDTF">2023-03-17T10:43:38Z</dcterms:modified>
</cp:coreProperties>
</file>