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1 квартал 2023 года\"/>
    </mc:Choice>
  </mc:AlternateContent>
  <xr:revisionPtr revIDLastSave="0" documentId="13_ncr:1_{A71D4D24-FE39-44F2-9A86-A2F7FD88D6BD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01.04.2023" sheetId="37" r:id="rId1"/>
  </sheets>
  <calcPr calcId="191029"/>
</workbook>
</file>

<file path=xl/calcChain.xml><?xml version="1.0" encoding="utf-8"?>
<calcChain xmlns="http://schemas.openxmlformats.org/spreadsheetml/2006/main">
  <c r="D29" i="37" l="1"/>
  <c r="E29" i="37"/>
  <c r="C29" i="37"/>
  <c r="E27" i="37" l="1"/>
  <c r="E30" i="37"/>
  <c r="E31" i="37"/>
  <c r="E32" i="37"/>
  <c r="E33" i="37"/>
  <c r="E34" i="37"/>
  <c r="E35" i="37"/>
  <c r="E23" i="37"/>
  <c r="E24" i="37"/>
  <c r="E25" i="37"/>
  <c r="E22" i="37"/>
  <c r="E19" i="37"/>
  <c r="E20" i="37"/>
  <c r="D53" i="37" l="1"/>
  <c r="E52" i="37"/>
  <c r="D18" i="37" l="1"/>
  <c r="E51" i="37" l="1"/>
  <c r="E49" i="37"/>
  <c r="E48" i="37"/>
  <c r="E47" i="37"/>
  <c r="E46" i="37"/>
  <c r="E45" i="37"/>
  <c r="E44" i="37"/>
  <c r="E42" i="37"/>
  <c r="D28" i="37"/>
  <c r="C28" i="37"/>
  <c r="D26" i="37"/>
  <c r="C26" i="37"/>
  <c r="D21" i="37"/>
  <c r="C21" i="37"/>
  <c r="C18" i="37"/>
  <c r="E18" i="37" s="1"/>
  <c r="E16" i="37"/>
  <c r="E15" i="37"/>
  <c r="E14" i="37"/>
  <c r="D13" i="37"/>
  <c r="C13" i="37"/>
  <c r="E28" i="37" l="1"/>
  <c r="D36" i="37"/>
  <c r="D55" i="37" s="1"/>
  <c r="E26" i="37"/>
  <c r="E21" i="37"/>
  <c r="E43" i="37"/>
  <c r="C53" i="37"/>
  <c r="E53" i="37" s="1"/>
  <c r="E13" i="37"/>
  <c r="C36" i="37"/>
  <c r="E36" i="37" l="1"/>
</calcChain>
</file>

<file path=xl/sharedStrings.xml><?xml version="1.0" encoding="utf-8"?>
<sst xmlns="http://schemas.openxmlformats.org/spreadsheetml/2006/main" count="244" uniqueCount="94">
  <si>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</si>
  <si>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</si>
  <si>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</si>
  <si>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</si>
  <si>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</si>
  <si>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</si>
  <si>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</si>
  <si>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</si>
  <si>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</si>
  <si>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</si>
  <si>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</si>
  <si>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</si>
  <si>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</si>
  <si>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</si>
  <si>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</si>
  <si>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</si>
  <si>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</si>
  <si>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</si>
  <si>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</si>
  <si>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</si>
  <si>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</si>
  <si>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</si>
  <si>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</si>
  <si>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</si>
  <si>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</si>
  <si>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</si>
  <si>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</si>
  <si>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</si>
  <si>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Доходы от сдачи в аренду имущества, составляющего казну поселения</t>
  </si>
  <si>
    <t>000 2 02 25555 13 0000 151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</si>
  <si>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</si>
  <si>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</si>
  <si>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</si>
  <si>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</si>
  <si>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</si>
  <si>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</si>
  <si>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</si>
  <si>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</si>
  <si>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</si>
  <si>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</si>
  <si>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</si>
  <si>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</si>
  <si>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</si>
  <si>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</si>
  <si>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</si>
  <si>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</si>
  <si>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</si>
  <si>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</si>
  <si>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</si>
  <si>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</si>
  <si>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</si>
  <si>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</si>
  <si>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</si>
  <si>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</si>
  <si>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</si>
  <si>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</si>
  <si>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</si>
  <si>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</si>
  <si>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</si>
  <si>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</si>
  <si>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</si>
  <si>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</si>
  <si>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</si>
  <si>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</si>
  <si>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</si>
  <si>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</si>
  <si>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</si>
  <si>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</si>
  <si>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</si>
  <si>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</si>
  <si>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</si>
  <si>
    <t>ИМБТ</t>
  </si>
  <si>
    <t xml:space="preserve">  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</t>
  </si>
  <si>
    <t>000 2 02 49999 13 000 150</t>
  </si>
  <si>
    <t xml:space="preserve">Утвержденные бюджетные назначения </t>
  </si>
  <si>
    <t>012 0409 041F1S0960 244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</si>
  <si>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</si>
  <si>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</si>
  <si>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</si>
  <si>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Е.Б. Николаева</t>
  </si>
  <si>
    <t>000 2 02 45393 13 0000 150</t>
  </si>
  <si>
    <t>Ведущий специалист</t>
  </si>
  <si>
    <t>Я.Б. Ротарь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</si>
  <si>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</si>
  <si>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учреждений)</t>
  </si>
  <si>
    <t>Отчет о поступлении и об использовании бюджетных ассигнований муниципального дорожного фонда муниципального образования город Кола Кольского района Мурманской области на 01.04.2023</t>
  </si>
  <si>
    <t>007 1 14 02053 13 0000 410</t>
  </si>
  <si>
    <t>012 0409 0320149100 244</t>
  </si>
  <si>
    <t>012 0409 03201S9100 244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</si>
  <si>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</si>
  <si>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</si>
  <si>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</t>
  </si>
  <si>
    <t>000 2 02 20216 13 0000 150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</si>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</sst>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" fontId="1" fillId="0" borderId="5" xfId="0" applyNumberFormat="1" applyFont="1" applyFill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1" fillId="0" borderId="7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4" fontId="2" fillId="0" borderId="5" xfId="0" applyNumberFormat="1" applyFont="1" applyFill="1" applyBorder="1" applyProtection="1">
      <protection locked="0"/>
    </xf>
    <xf numFmtId="4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 vertical="center"/>
    </xf>
    <xf numFmtId="4" fontId="8" fillId="0" borderId="9" xfId="3" applyNumberFormat="1" applyFont="1" applyBorder="1" applyAlignment="1">
      <alignment horizontal="right" vertical="top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4" fontId="2" fillId="22" borderId="5" xfId="0" applyNumberFormat="1" applyFont="1" applyFill="1" applyBorder="1" applyAlignment="1">
      <alignment horizontal="right" vertical="center"/>
    </xf>
    <xf numFmtId="4" fontId="2" fillId="0" borderId="5" xfId="2" applyNumberFormat="1" applyFont="1" applyFill="1" applyBorder="1" applyAlignment="1" applyProtection="1">
      <alignment horizontal="right" wrapText="1"/>
    </xf>
    <xf numFmtId="4" fontId="2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7" xfId="0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9" fillId="0" borderId="11" xfId="0" applyFont="1" applyBorder="1" applyAlignment="1">
      <alignment horizontal="left" vertical="justify"/>
    </xf>
    <xf numFmtId="49" fontId="1" fillId="0" borderId="3" xfId="0" applyNumberFormat="1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  <xf numFmtId="0" fontId="2" fillId="23" borderId="5" xfId="0" applyFont="1" applyFill="1" applyBorder="1" applyAlignment="1">
      <alignment wrapText="1"/>
    </xf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8569-FDF4-42FF-B264-1B3AE806E990}">
  <sheetPr>
    <tabColor rgb="FFFF0000"/>
    <pageSetUpPr fitToPage="1"/>
  </sheetPr>
  <dimension ref="A1:I71"/>
  <sheetViews>
    <sheetView tabSelected="1" topLeftCell="A46" zoomScaleNormal="100" workbookViewId="0">
      <selection activeCell="K53" sqref="J53:K53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62" t="s">
        <v>85</v>
      </c>
      <c r="B1" s="62"/>
      <c r="C1" s="62"/>
      <c r="D1" s="62"/>
      <c r="E1" s="62"/>
      <c r="F1" s="62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63" t="s">
        <v>7</v>
      </c>
      <c r="B8" s="64"/>
      <c r="C8" s="65"/>
      <c r="D8" s="6">
        <v>8278498.4000000004</v>
      </c>
      <c r="E8" s="1"/>
      <c r="F8" s="1"/>
      <c r="G8" s="1"/>
    </row>
    <row r="9" spans="1:8" ht="15" x14ac:dyDescent="0.25">
      <c r="A9" s="53"/>
      <c r="B9" s="53"/>
      <c r="C9" s="53"/>
      <c r="D9" s="7"/>
      <c r="E9" s="1"/>
      <c r="F9" s="1"/>
      <c r="G9" s="1"/>
    </row>
    <row r="10" spans="1:8" ht="15" x14ac:dyDescent="0.25">
      <c r="A10" s="66" t="s">
        <v>8</v>
      </c>
      <c r="B10" s="67"/>
      <c r="C10" s="67"/>
      <c r="D10" s="67"/>
      <c r="E10" s="67"/>
      <c r="F10" s="67"/>
      <c r="G10" s="1"/>
    </row>
    <row r="11" spans="1:8" ht="15" hidden="1" customHeight="1" x14ac:dyDescent="0.25">
      <c r="A11" s="68" t="s">
        <v>9</v>
      </c>
      <c r="B11" s="68" t="s">
        <v>10</v>
      </c>
      <c r="C11" s="70" t="s">
        <v>6</v>
      </c>
      <c r="D11" s="70"/>
      <c r="E11" s="70"/>
      <c r="F11" s="8"/>
      <c r="G11" s="4"/>
    </row>
    <row r="12" spans="1:8" s="11" customFormat="1" ht="82.5" customHeight="1" x14ac:dyDescent="0.25">
      <c r="A12" s="69"/>
      <c r="B12" s="69"/>
      <c r="C12" s="57" t="s">
        <v>11</v>
      </c>
      <c r="D12" s="57" t="s">
        <v>12</v>
      </c>
      <c r="E12" s="57" t="s">
        <v>13</v>
      </c>
      <c r="F12" s="57" t="s">
        <v>64</v>
      </c>
      <c r="G12" s="10"/>
    </row>
    <row r="13" spans="1:8" ht="29.25" x14ac:dyDescent="0.25">
      <c r="A13" s="12" t="s">
        <v>14</v>
      </c>
      <c r="B13" s="13" t="s">
        <v>15</v>
      </c>
      <c r="C13" s="14">
        <f>SUM(C14:C16)</f>
        <v>2206000</v>
      </c>
      <c r="D13" s="14">
        <f>SUM(D14:D17)</f>
        <v>1060482.21</v>
      </c>
      <c r="E13" s="15">
        <f t="shared" ref="E13:E36" si="0">D13/C13</f>
        <v>0.48072629646418857</v>
      </c>
      <c r="F13" s="16"/>
      <c r="G13" s="1"/>
    </row>
    <row r="14" spans="1:8" ht="60" x14ac:dyDescent="0.25">
      <c r="A14" s="17" t="s">
        <v>16</v>
      </c>
      <c r="B14" s="18" t="s">
        <v>78</v>
      </c>
      <c r="C14" s="48">
        <v>1012900</v>
      </c>
      <c r="D14" s="48">
        <v>545172.32999999996</v>
      </c>
      <c r="E14" s="20">
        <f t="shared" si="0"/>
        <v>0.53822917365978873</v>
      </c>
      <c r="F14" s="21"/>
      <c r="G14" s="1"/>
    </row>
    <row r="15" spans="1:8" ht="75" x14ac:dyDescent="0.25">
      <c r="A15" s="17" t="s">
        <v>17</v>
      </c>
      <c r="B15" s="18" t="s">
        <v>18</v>
      </c>
      <c r="C15" s="48">
        <v>5700</v>
      </c>
      <c r="D15" s="48">
        <v>2237.4699999999998</v>
      </c>
      <c r="E15" s="20">
        <f t="shared" si="0"/>
        <v>0.39253859649122802</v>
      </c>
      <c r="F15" s="21"/>
      <c r="G15" s="1"/>
    </row>
    <row r="16" spans="1:8" ht="60" x14ac:dyDescent="0.25">
      <c r="A16" s="17" t="s">
        <v>19</v>
      </c>
      <c r="B16" s="18" t="s">
        <v>77</v>
      </c>
      <c r="C16" s="48">
        <v>1187400</v>
      </c>
      <c r="D16" s="48">
        <v>582933.41</v>
      </c>
      <c r="E16" s="20">
        <f t="shared" si="0"/>
        <v>0.49093263432710127</v>
      </c>
      <c r="F16" s="21"/>
      <c r="G16" s="1"/>
      <c r="H16" s="22"/>
    </row>
    <row r="17" spans="1:8" ht="60" x14ac:dyDescent="0.25">
      <c r="A17" s="17" t="s">
        <v>20</v>
      </c>
      <c r="B17" s="18" t="s">
        <v>21</v>
      </c>
      <c r="C17" s="48">
        <v>0</v>
      </c>
      <c r="D17" s="48">
        <v>-69861</v>
      </c>
      <c r="E17" s="20"/>
      <c r="F17" s="21"/>
      <c r="G17" s="1"/>
      <c r="H17" s="22"/>
    </row>
    <row r="18" spans="1:8" s="33" customFormat="1" ht="15" x14ac:dyDescent="0.25">
      <c r="A18" s="12" t="s">
        <v>55</v>
      </c>
      <c r="B18" s="43" t="s">
        <v>54</v>
      </c>
      <c r="C18" s="49">
        <f>C19+C20</f>
        <v>3108100</v>
      </c>
      <c r="D18" s="49">
        <f>D19+D20</f>
        <v>41539.050000000003</v>
      </c>
      <c r="E18" s="20">
        <f t="shared" si="0"/>
        <v>1.3364772690711369E-2</v>
      </c>
      <c r="F18" s="46"/>
      <c r="G18" s="32"/>
      <c r="H18" s="47"/>
    </row>
    <row r="19" spans="1:8" ht="39" hidden="1" x14ac:dyDescent="0.25">
      <c r="A19" s="17" t="s">
        <v>57</v>
      </c>
      <c r="B19" s="44" t="s">
        <v>56</v>
      </c>
      <c r="C19" s="54">
        <v>0</v>
      </c>
      <c r="D19" s="54">
        <v>0</v>
      </c>
      <c r="E19" s="20" t="e">
        <f t="shared" si="0"/>
        <v>#DIV/0!</v>
      </c>
      <c r="F19" s="21"/>
      <c r="G19" s="1"/>
      <c r="H19" s="22"/>
    </row>
    <row r="20" spans="1:8" ht="26.25" x14ac:dyDescent="0.25">
      <c r="A20" s="17" t="s">
        <v>59</v>
      </c>
      <c r="B20" s="44" t="s">
        <v>58</v>
      </c>
      <c r="C20" s="50">
        <v>3108100</v>
      </c>
      <c r="D20" s="50">
        <v>41539.050000000003</v>
      </c>
      <c r="E20" s="20">
        <f t="shared" si="0"/>
        <v>1.3364772690711369E-2</v>
      </c>
      <c r="F20" s="21"/>
      <c r="G20" s="1"/>
      <c r="H20" s="22"/>
    </row>
    <row r="21" spans="1:8" ht="29.25" x14ac:dyDescent="0.25">
      <c r="A21" s="12" t="s">
        <v>22</v>
      </c>
      <c r="B21" s="13" t="s">
        <v>23</v>
      </c>
      <c r="C21" s="14">
        <f>C22+C23+C25+C24</f>
        <v>9260000</v>
      </c>
      <c r="D21" s="23">
        <f>D22+D23+D25+D24</f>
        <v>3026016.8100000005</v>
      </c>
      <c r="E21" s="15">
        <f t="shared" si="0"/>
        <v>0.32678367278617715</v>
      </c>
      <c r="F21" s="16"/>
      <c r="G21" s="1"/>
    </row>
    <row r="22" spans="1:8" ht="75" x14ac:dyDescent="0.25">
      <c r="A22" s="17" t="s">
        <v>24</v>
      </c>
      <c r="B22" s="18" t="s">
        <v>25</v>
      </c>
      <c r="C22" s="19">
        <v>5854000</v>
      </c>
      <c r="D22" s="19">
        <v>2224525.04</v>
      </c>
      <c r="E22" s="20">
        <f t="shared" si="0"/>
        <v>0.38000086094977792</v>
      </c>
      <c r="F22" s="21"/>
      <c r="G22" s="1"/>
    </row>
    <row r="23" spans="1:8" ht="60" hidden="1" x14ac:dyDescent="0.25">
      <c r="A23" s="17" t="s">
        <v>26</v>
      </c>
      <c r="B23" s="18" t="s">
        <v>27</v>
      </c>
      <c r="C23" s="19"/>
      <c r="D23" s="19"/>
      <c r="E23" s="20" t="e">
        <f t="shared" si="0"/>
        <v>#DIV/0!</v>
      </c>
      <c r="F23" s="21"/>
      <c r="G23" s="1"/>
    </row>
    <row r="24" spans="1:8" ht="30" x14ac:dyDescent="0.25">
      <c r="A24" s="17" t="s">
        <v>52</v>
      </c>
      <c r="B24" s="18" t="s">
        <v>28</v>
      </c>
      <c r="C24" s="19">
        <v>2800000</v>
      </c>
      <c r="D24" s="19">
        <v>502556.99</v>
      </c>
      <c r="E24" s="20">
        <f t="shared" si="0"/>
        <v>0.17948463928571429</v>
      </c>
      <c r="F24" s="25"/>
      <c r="G24" s="1"/>
    </row>
    <row r="25" spans="1:8" ht="45" x14ac:dyDescent="0.25">
      <c r="A25" s="17" t="s">
        <v>53</v>
      </c>
      <c r="B25" s="18" t="s">
        <v>84</v>
      </c>
      <c r="C25" s="19">
        <v>606000</v>
      </c>
      <c r="D25" s="19">
        <v>298934.78000000003</v>
      </c>
      <c r="E25" s="20">
        <f t="shared" si="0"/>
        <v>0.49329171617161721</v>
      </c>
      <c r="F25" s="25"/>
      <c r="G25" s="1"/>
    </row>
    <row r="26" spans="1:8" s="33" customFormat="1" ht="14.25" x14ac:dyDescent="0.2">
      <c r="A26" s="12" t="s">
        <v>61</v>
      </c>
      <c r="B26" s="43" t="s">
        <v>62</v>
      </c>
      <c r="C26" s="14">
        <f>C27</f>
        <v>1215000</v>
      </c>
      <c r="D26" s="14">
        <f>D27</f>
        <v>247873.3</v>
      </c>
      <c r="E26" s="15">
        <f t="shared" si="0"/>
        <v>0.20401094650205762</v>
      </c>
      <c r="F26" s="16"/>
      <c r="G26" s="32"/>
    </row>
    <row r="27" spans="1:8" ht="64.5" x14ac:dyDescent="0.25">
      <c r="A27" s="17" t="s">
        <v>86</v>
      </c>
      <c r="B27" s="44" t="s">
        <v>63</v>
      </c>
      <c r="C27" s="19">
        <v>1215000</v>
      </c>
      <c r="D27" s="19">
        <v>247873.3</v>
      </c>
      <c r="E27" s="20">
        <f t="shared" si="0"/>
        <v>0.20401094650205762</v>
      </c>
      <c r="F27" s="25"/>
      <c r="G27" s="1"/>
    </row>
    <row r="28" spans="1:8" ht="15" hidden="1" x14ac:dyDescent="0.25">
      <c r="A28" s="12" t="s">
        <v>51</v>
      </c>
      <c r="B28" s="45" t="s">
        <v>71</v>
      </c>
      <c r="C28" s="14">
        <f>SUM(C30:C35)</f>
        <v>13183329.58</v>
      </c>
      <c r="D28" s="14">
        <f>SUM(D30:D35)</f>
        <v>0</v>
      </c>
      <c r="E28" s="20">
        <f t="shared" si="0"/>
        <v>0</v>
      </c>
      <c r="F28" s="16"/>
      <c r="G28" s="1"/>
    </row>
    <row r="29" spans="1:8" ht="26.25" x14ac:dyDescent="0.25">
      <c r="A29" s="12" t="s">
        <v>89</v>
      </c>
      <c r="B29" s="61" t="s">
        <v>90</v>
      </c>
      <c r="C29" s="14">
        <f>C30</f>
        <v>13183329.58</v>
      </c>
      <c r="D29" s="14">
        <f>D30</f>
        <v>0</v>
      </c>
      <c r="E29" s="20">
        <f t="shared" si="0"/>
        <v>0</v>
      </c>
      <c r="F29" s="16"/>
      <c r="G29" s="1"/>
    </row>
    <row r="30" spans="1:8" ht="64.5" x14ac:dyDescent="0.25">
      <c r="A30" s="17" t="s">
        <v>92</v>
      </c>
      <c r="B30" s="44" t="s">
        <v>93</v>
      </c>
      <c r="C30" s="19">
        <v>13183329.58</v>
      </c>
      <c r="D30" s="19">
        <v>0</v>
      </c>
      <c r="E30" s="20">
        <f t="shared" si="0"/>
        <v>0</v>
      </c>
      <c r="F30" s="25"/>
      <c r="G30" s="1"/>
    </row>
    <row r="31" spans="1:8" ht="90" hidden="1" customHeight="1" x14ac:dyDescent="0.25">
      <c r="A31" s="26" t="s">
        <v>29</v>
      </c>
      <c r="B31" s="44" t="s">
        <v>60</v>
      </c>
      <c r="C31" s="51"/>
      <c r="D31" s="27"/>
      <c r="E31" s="20" t="e">
        <f t="shared" si="0"/>
        <v>#DIV/0!</v>
      </c>
      <c r="F31" s="25"/>
      <c r="G31" s="1"/>
    </row>
    <row r="32" spans="1:8" ht="60" hidden="1" x14ac:dyDescent="0.25">
      <c r="A32" s="26" t="s">
        <v>80</v>
      </c>
      <c r="B32" s="18" t="s">
        <v>30</v>
      </c>
      <c r="C32" s="19"/>
      <c r="D32" s="19">
        <v>0</v>
      </c>
      <c r="E32" s="20" t="e">
        <f t="shared" si="0"/>
        <v>#DIV/0!</v>
      </c>
      <c r="F32" s="9"/>
      <c r="G32" s="1"/>
    </row>
    <row r="33" spans="1:9" ht="60" hidden="1" x14ac:dyDescent="0.25">
      <c r="A33" s="28" t="s">
        <v>73</v>
      </c>
      <c r="B33" s="29" t="s">
        <v>72</v>
      </c>
      <c r="C33" s="19"/>
      <c r="D33" s="19">
        <v>0</v>
      </c>
      <c r="E33" s="20" t="e">
        <f t="shared" si="0"/>
        <v>#DIV/0!</v>
      </c>
      <c r="F33" s="9"/>
      <c r="G33" s="1"/>
    </row>
    <row r="34" spans="1:9" ht="15" hidden="1" customHeight="1" x14ac:dyDescent="0.25">
      <c r="A34" s="30"/>
      <c r="B34" s="9"/>
      <c r="C34" s="19"/>
      <c r="D34" s="19"/>
      <c r="E34" s="20" t="e">
        <f t="shared" si="0"/>
        <v>#DIV/0!</v>
      </c>
      <c r="F34" s="9"/>
      <c r="G34" s="1"/>
    </row>
    <row r="35" spans="1:9" ht="15" hidden="1" customHeight="1" x14ac:dyDescent="0.25">
      <c r="A35" s="30"/>
      <c r="B35" s="9"/>
      <c r="C35" s="19"/>
      <c r="D35" s="19"/>
      <c r="E35" s="20" t="e">
        <f t="shared" si="0"/>
        <v>#DIV/0!</v>
      </c>
      <c r="F35" s="9"/>
      <c r="G35" s="1"/>
    </row>
    <row r="36" spans="1:9" s="33" customFormat="1" ht="14.25" x14ac:dyDescent="0.2">
      <c r="A36" s="72" t="s">
        <v>31</v>
      </c>
      <c r="B36" s="65"/>
      <c r="C36" s="14">
        <f>C13+C21+C28+C18+C26</f>
        <v>28972429.579999998</v>
      </c>
      <c r="D36" s="14">
        <f>D13+D21+D28+D18+D26</f>
        <v>4375911.37</v>
      </c>
      <c r="E36" s="15">
        <f t="shared" si="0"/>
        <v>0.15103708710092931</v>
      </c>
      <c r="F36" s="31"/>
      <c r="G36" s="32"/>
    </row>
    <row r="37" spans="1:9" ht="230.25" hidden="1" customHeight="1" x14ac:dyDescent="0.25">
      <c r="A37" s="1"/>
      <c r="B37" s="1"/>
      <c r="C37" s="1"/>
      <c r="D37" s="1"/>
      <c r="E37" s="1"/>
      <c r="F37" s="1"/>
      <c r="G37" s="1"/>
    </row>
    <row r="38" spans="1:9" ht="54.75" customHeight="1" x14ac:dyDescent="0.25">
      <c r="A38" s="66" t="s">
        <v>32</v>
      </c>
      <c r="B38" s="67"/>
      <c r="C38" s="67"/>
      <c r="D38" s="67"/>
      <c r="E38" s="67"/>
      <c r="F38" s="67"/>
      <c r="G38" s="1"/>
    </row>
    <row r="39" spans="1:9" ht="15" hidden="1" customHeight="1" x14ac:dyDescent="0.25">
      <c r="A39" s="73" t="s">
        <v>33</v>
      </c>
      <c r="B39" s="73" t="s">
        <v>10</v>
      </c>
      <c r="C39" s="75" t="s">
        <v>6</v>
      </c>
      <c r="D39" s="75"/>
      <c r="E39" s="75"/>
      <c r="F39" s="9"/>
      <c r="G39" s="4"/>
    </row>
    <row r="40" spans="1:9" ht="99.75" customHeight="1" x14ac:dyDescent="0.25">
      <c r="A40" s="74"/>
      <c r="B40" s="74"/>
      <c r="C40" s="58" t="s">
        <v>74</v>
      </c>
      <c r="D40" s="58" t="s">
        <v>12</v>
      </c>
      <c r="E40" s="59" t="s">
        <v>13</v>
      </c>
      <c r="F40" s="57" t="s">
        <v>65</v>
      </c>
      <c r="G40" s="1"/>
    </row>
    <row r="41" spans="1:9" ht="90" hidden="1" customHeight="1" x14ac:dyDescent="0.25">
      <c r="A41" s="34" t="s">
        <v>34</v>
      </c>
      <c r="B41" s="35" t="s">
        <v>35</v>
      </c>
      <c r="C41" s="27"/>
      <c r="D41" s="27"/>
      <c r="E41" s="24"/>
      <c r="F41" s="36"/>
      <c r="G41" s="1"/>
    </row>
    <row r="42" spans="1:9" ht="36.75" hidden="1" customHeight="1" x14ac:dyDescent="0.25">
      <c r="A42" s="42" t="s">
        <v>49</v>
      </c>
      <c r="B42" s="35" t="s">
        <v>50</v>
      </c>
      <c r="C42" s="27"/>
      <c r="D42" s="55"/>
      <c r="E42" s="20" t="e">
        <f>D42/C42</f>
        <v>#DIV/0!</v>
      </c>
      <c r="F42" s="52" t="s">
        <v>70</v>
      </c>
      <c r="G42" s="1"/>
    </row>
    <row r="43" spans="1:9" ht="34.5" customHeight="1" x14ac:dyDescent="0.25">
      <c r="A43" s="37" t="s">
        <v>48</v>
      </c>
      <c r="B43" s="18" t="s">
        <v>36</v>
      </c>
      <c r="C43" s="19">
        <v>20947598.399999999</v>
      </c>
      <c r="D43" s="56">
        <v>3986864.75</v>
      </c>
      <c r="E43" s="20">
        <f>D43/C43</f>
        <v>0.1903256246310317</v>
      </c>
      <c r="F43" s="21" t="s">
        <v>67</v>
      </c>
      <c r="G43" s="1"/>
    </row>
    <row r="44" spans="1:9" ht="30" hidden="1" customHeight="1" x14ac:dyDescent="0.25">
      <c r="A44" s="38" t="s">
        <v>37</v>
      </c>
      <c r="B44" s="18" t="s">
        <v>38</v>
      </c>
      <c r="C44" s="19"/>
      <c r="D44" s="56"/>
      <c r="E44" s="20" t="e">
        <f t="shared" ref="E44:E52" si="1">D44/C44</f>
        <v>#DIV/0!</v>
      </c>
      <c r="F44" s="21"/>
      <c r="G44" s="39"/>
    </row>
    <row r="45" spans="1:9" ht="27" hidden="1" customHeight="1" x14ac:dyDescent="0.25">
      <c r="A45" s="38" t="s">
        <v>39</v>
      </c>
      <c r="B45" s="18" t="s">
        <v>38</v>
      </c>
      <c r="C45" s="19"/>
      <c r="D45" s="56"/>
      <c r="E45" s="20" t="e">
        <f t="shared" si="1"/>
        <v>#DIV/0!</v>
      </c>
      <c r="F45" s="21"/>
      <c r="G45" s="39"/>
    </row>
    <row r="46" spans="1:9" ht="33" customHeight="1" x14ac:dyDescent="0.25">
      <c r="A46" s="38" t="s">
        <v>40</v>
      </c>
      <c r="B46" s="18" t="s">
        <v>41</v>
      </c>
      <c r="C46" s="19">
        <v>600000</v>
      </c>
      <c r="D46" s="56">
        <v>57750</v>
      </c>
      <c r="E46" s="20">
        <f t="shared" si="1"/>
        <v>9.6250000000000002E-2</v>
      </c>
      <c r="F46" s="21" t="s">
        <v>68</v>
      </c>
      <c r="G46" s="1"/>
      <c r="I46" s="22"/>
    </row>
    <row r="47" spans="1:9" ht="19.5" customHeight="1" x14ac:dyDescent="0.25">
      <c r="A47" s="38" t="s">
        <v>42</v>
      </c>
      <c r="B47" s="18" t="s">
        <v>43</v>
      </c>
      <c r="C47" s="19">
        <v>520000</v>
      </c>
      <c r="D47" s="56">
        <v>58657.17</v>
      </c>
      <c r="E47" s="20">
        <f t="shared" si="1"/>
        <v>0.11280224999999999</v>
      </c>
      <c r="F47" s="21"/>
      <c r="G47" s="1"/>
      <c r="I47" s="22"/>
    </row>
    <row r="48" spans="1:9" ht="60" x14ac:dyDescent="0.25">
      <c r="A48" s="38" t="s">
        <v>87</v>
      </c>
      <c r="B48" s="78" t="s">
        <v>91</v>
      </c>
      <c r="C48" s="19">
        <v>13183329.58</v>
      </c>
      <c r="D48" s="56">
        <v>0</v>
      </c>
      <c r="E48" s="20">
        <f t="shared" si="1"/>
        <v>0</v>
      </c>
      <c r="F48" s="21" t="s">
        <v>69</v>
      </c>
      <c r="G48" s="1"/>
    </row>
    <row r="49" spans="1:7" ht="60" x14ac:dyDescent="0.25">
      <c r="A49" s="38" t="s">
        <v>88</v>
      </c>
      <c r="B49" s="18" t="s">
        <v>83</v>
      </c>
      <c r="C49" s="19">
        <v>2000000</v>
      </c>
      <c r="D49" s="56"/>
      <c r="E49" s="20">
        <f t="shared" si="1"/>
        <v>0</v>
      </c>
      <c r="F49" s="21"/>
      <c r="G49" s="1"/>
    </row>
    <row r="50" spans="1:7" ht="23.25" hidden="1" customHeight="1" x14ac:dyDescent="0.25">
      <c r="A50" s="38"/>
      <c r="B50" s="18"/>
      <c r="C50" s="19"/>
      <c r="D50" s="56"/>
      <c r="E50" s="20"/>
      <c r="F50" s="18"/>
      <c r="G50" s="1"/>
    </row>
    <row r="51" spans="1:7" ht="63" hidden="1" customHeight="1" x14ac:dyDescent="0.25">
      <c r="A51" s="38"/>
      <c r="B51" s="18"/>
      <c r="C51" s="19"/>
      <c r="D51" s="56">
        <v>0</v>
      </c>
      <c r="E51" s="20" t="e">
        <f t="shared" si="1"/>
        <v>#DIV/0!</v>
      </c>
      <c r="F51" s="18" t="s">
        <v>66</v>
      </c>
      <c r="G51" s="1"/>
    </row>
    <row r="52" spans="1:7" ht="63" hidden="1" customHeight="1" x14ac:dyDescent="0.25">
      <c r="A52" s="38" t="s">
        <v>75</v>
      </c>
      <c r="B52" s="18" t="s">
        <v>76</v>
      </c>
      <c r="C52" s="19">
        <v>0</v>
      </c>
      <c r="D52" s="19">
        <v>0</v>
      </c>
      <c r="E52" s="20" t="e">
        <f t="shared" si="1"/>
        <v>#DIV/0!</v>
      </c>
      <c r="F52" s="18"/>
      <c r="G52" s="1"/>
    </row>
    <row r="53" spans="1:7" s="33" customFormat="1" ht="14.25" x14ac:dyDescent="0.2">
      <c r="A53" s="76" t="s">
        <v>44</v>
      </c>
      <c r="B53" s="77"/>
      <c r="C53" s="14">
        <f>SUM(C41:C52)</f>
        <v>37250927.979999997</v>
      </c>
      <c r="D53" s="14">
        <f>SUM(D41:D52)</f>
        <v>4103271.92</v>
      </c>
      <c r="E53" s="15">
        <f>D53/C53</f>
        <v>0.11015220673705214</v>
      </c>
      <c r="F53" s="31"/>
      <c r="G53" s="32"/>
    </row>
    <row r="54" spans="1:7" ht="15" x14ac:dyDescent="0.25">
      <c r="A54" s="1"/>
      <c r="B54" s="1"/>
      <c r="C54" s="1"/>
      <c r="D54" s="1"/>
      <c r="E54" s="1"/>
      <c r="F54" s="1"/>
      <c r="G54" s="1"/>
    </row>
    <row r="55" spans="1:7" ht="12.75" customHeight="1" x14ac:dyDescent="0.25">
      <c r="A55" s="63" t="s">
        <v>45</v>
      </c>
      <c r="B55" s="64"/>
      <c r="C55" s="65"/>
      <c r="D55" s="14">
        <f>D8+D36-D53</f>
        <v>8551137.8499999996</v>
      </c>
      <c r="E55" s="1"/>
      <c r="F55" s="1"/>
      <c r="G55" s="1"/>
    </row>
    <row r="56" spans="1:7" ht="25.5" customHeight="1" x14ac:dyDescent="0.2">
      <c r="A56" s="40"/>
      <c r="B56" s="40"/>
      <c r="C56" s="40"/>
      <c r="D56" s="41"/>
    </row>
    <row r="58" spans="1:7" ht="12.75" customHeight="1" x14ac:dyDescent="0.25">
      <c r="A58" s="1" t="s">
        <v>46</v>
      </c>
      <c r="B58" s="1"/>
      <c r="C58" s="3" t="s">
        <v>79</v>
      </c>
      <c r="D58" s="3"/>
    </row>
    <row r="59" spans="1:7" ht="12.75" customHeight="1" x14ac:dyDescent="0.25">
      <c r="A59" s="1"/>
      <c r="B59" s="1"/>
      <c r="C59" s="71" t="s">
        <v>47</v>
      </c>
      <c r="D59" s="71"/>
    </row>
    <row r="60" spans="1:7" ht="8.25" customHeight="1" x14ac:dyDescent="0.25">
      <c r="A60" s="1"/>
      <c r="B60" s="1"/>
      <c r="C60" s="1"/>
      <c r="D60" s="1"/>
    </row>
    <row r="61" spans="1:7" ht="12.75" customHeight="1" x14ac:dyDescent="0.25">
      <c r="A61" s="1" t="s">
        <v>81</v>
      </c>
      <c r="B61" s="1"/>
      <c r="C61" s="3" t="s">
        <v>82</v>
      </c>
      <c r="D61" s="1"/>
    </row>
    <row r="62" spans="1:7" ht="12.75" customHeight="1" x14ac:dyDescent="0.25">
      <c r="A62" s="1"/>
      <c r="B62" s="1"/>
      <c r="C62" s="60" t="s">
        <v>47</v>
      </c>
      <c r="D62" s="1"/>
    </row>
    <row r="63" spans="1:7" ht="15" x14ac:dyDescent="0.25">
      <c r="A63" s="1"/>
      <c r="B63" s="1"/>
      <c r="C63" s="1"/>
      <c r="D63" s="1"/>
    </row>
    <row r="69" spans="3:3" x14ac:dyDescent="0.2">
      <c r="C69" s="22"/>
    </row>
    <row r="71" spans="3:3" x14ac:dyDescent="0.2">
      <c r="C71" s="22"/>
    </row>
  </sheetData>
  <mergeCells count="14">
    <mergeCell ref="A55:C55"/>
    <mergeCell ref="C59:D59"/>
    <mergeCell ref="A36:B36"/>
    <mergeCell ref="A38:F38"/>
    <mergeCell ref="A39:A40"/>
    <mergeCell ref="B39:B40"/>
    <mergeCell ref="C39:E39"/>
    <mergeCell ref="A53:B53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01.04.2023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ufin392</cp:lastModifiedBy>
  <cp:lastPrinted>2022-04-22T06:25:01Z</cp:lastPrinted>
  <dcterms:created xsi:type="dcterms:W3CDTF">2020-03-03T09:57:03Z</dcterms:created>
  <dcterms:modified xsi:type="dcterms:W3CDTF">2023-04-20T09:41:25Z</dcterms:modified>
</cp:coreProperties>
</file>