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2 год\2022 год\Материалы к отчету об исполнении бюджета\"/>
    </mc:Choice>
  </mc:AlternateContent>
  <xr:revisionPtr revIDLastSave="0" documentId="13_ncr:1_{DC3DCA3E-F2FE-408E-89E5-336B9645A5B4}" xr6:coauthVersionLast="36" xr6:coauthVersionMax="40" xr10:uidLastSave="{00000000-0000-0000-0000-000000000000}"/>
  <bookViews>
    <workbookView xWindow="210" yWindow="525" windowWidth="18855" windowHeight="6855" xr2:uid="{00000000-000D-0000-FFFF-FFFF00000000}"/>
  </bookViews>
  <sheets>
    <sheet name="СВОД 2022" sheetId="10" r:id="rId1"/>
    <sheet name="СВОД 2021" sheetId="8" r:id="rId2"/>
    <sheet name="СВОД 2020" sheetId="4" r:id="rId3"/>
    <sheet name="Отчет" sheetId="2" state="hidden" r:id="rId4"/>
    <sheet name="Образование" sheetId="3" state="hidden" r:id="rId5"/>
    <sheet name="Культура" sheetId="5" state="hidden" r:id="rId6"/>
    <sheet name="Отчет (2)" sheetId="7" state="hidden" r:id="rId7"/>
  </sheets>
  <definedNames>
    <definedName name="_xlnm.Print_Titles" localSheetId="2">'СВОД 2020'!$7:$9</definedName>
    <definedName name="_xlnm.Print_Titles" localSheetId="1">'СВОД 2021'!$7:$9</definedName>
    <definedName name="_xlnm.Print_Titles" localSheetId="0">'СВОД 2022'!$7:$9</definedName>
  </definedNames>
  <calcPr calcId="191029"/>
</workbook>
</file>

<file path=xl/calcChain.xml><?xml version="1.0" encoding="utf-8"?>
<calcChain xmlns="http://schemas.openxmlformats.org/spreadsheetml/2006/main">
  <c r="G12" i="10" l="1"/>
  <c r="G13" i="10"/>
  <c r="G14" i="10"/>
  <c r="G15" i="10"/>
  <c r="G16" i="10"/>
  <c r="G17" i="10"/>
  <c r="G10" i="10"/>
  <c r="G11" i="10"/>
  <c r="G17" i="8" l="1"/>
  <c r="G16" i="8"/>
  <c r="G15" i="8"/>
  <c r="G14" i="8"/>
  <c r="G13" i="8"/>
  <c r="G12" i="8"/>
  <c r="G11" i="8"/>
  <c r="G10" i="8"/>
  <c r="F15" i="4" l="1"/>
  <c r="G17" i="4" l="1"/>
  <c r="G16" i="4"/>
  <c r="G15" i="4"/>
  <c r="G14" i="4"/>
  <c r="G13" i="4"/>
  <c r="G12" i="4" l="1"/>
  <c r="G11" i="4"/>
  <c r="G10" i="4"/>
  <c r="G10" i="7" l="1"/>
  <c r="D11" i="7"/>
  <c r="G11" i="7"/>
  <c r="D12" i="7"/>
  <c r="F12" i="7"/>
  <c r="G12" i="7"/>
  <c r="D13" i="7"/>
  <c r="G13" i="7"/>
  <c r="G14" i="7"/>
  <c r="G15" i="7"/>
  <c r="D16" i="7"/>
  <c r="G16" i="7"/>
  <c r="G17" i="7"/>
  <c r="D18" i="7"/>
  <c r="G18" i="7"/>
  <c r="G19" i="7"/>
  <c r="G20" i="7"/>
  <c r="G21" i="7"/>
  <c r="D22" i="7"/>
  <c r="G22" i="7"/>
  <c r="D23" i="7"/>
  <c r="G23" i="7"/>
  <c r="D24" i="7"/>
  <c r="G24" i="7"/>
  <c r="D25" i="7"/>
  <c r="G25" i="7"/>
  <c r="D26" i="7"/>
  <c r="G26" i="7"/>
  <c r="D27" i="7"/>
  <c r="G27" i="7"/>
  <c r="D28" i="7"/>
  <c r="G28" i="7"/>
  <c r="D29" i="7"/>
  <c r="G29" i="7"/>
  <c r="D30" i="7"/>
  <c r="G30" i="7"/>
  <c r="D31" i="7"/>
  <c r="G31" i="7"/>
  <c r="D32" i="7"/>
  <c r="G32" i="7"/>
  <c r="D33" i="7"/>
  <c r="G33" i="7"/>
  <c r="G34" i="7"/>
  <c r="D35" i="7"/>
  <c r="G35" i="7"/>
  <c r="D36" i="7"/>
  <c r="G36" i="7"/>
  <c r="D37" i="7"/>
  <c r="G37" i="7"/>
  <c r="G38" i="7"/>
  <c r="G39" i="7"/>
  <c r="G40" i="7"/>
  <c r="G41" i="7"/>
  <c r="G42" i="7"/>
  <c r="G43" i="7"/>
  <c r="G44" i="7"/>
  <c r="G45" i="7"/>
  <c r="G46" i="7"/>
  <c r="G47" i="7"/>
  <c r="G49" i="7"/>
  <c r="G52" i="7"/>
  <c r="G53" i="7"/>
  <c r="G54" i="7"/>
  <c r="G55" i="7"/>
  <c r="G56" i="7"/>
  <c r="F58" i="5" l="1"/>
  <c r="D58" i="5"/>
  <c r="F50" i="3"/>
  <c r="D50" i="3"/>
  <c r="G10" i="5" l="1"/>
  <c r="D11" i="5"/>
  <c r="G11" i="5"/>
  <c r="D12" i="5"/>
  <c r="F12" i="5"/>
  <c r="G12" i="5"/>
  <c r="D13" i="5"/>
  <c r="G13" i="5"/>
  <c r="G14" i="5"/>
  <c r="G15" i="5"/>
  <c r="D16" i="5"/>
  <c r="G16" i="5"/>
  <c r="G17" i="5"/>
  <c r="D18" i="5"/>
  <c r="G18" i="5"/>
  <c r="G19" i="5"/>
  <c r="G20" i="5"/>
  <c r="G21" i="5"/>
  <c r="D22" i="5"/>
  <c r="G22" i="5"/>
  <c r="D23" i="5"/>
  <c r="G23" i="5"/>
  <c r="D24" i="5"/>
  <c r="G24" i="5"/>
  <c r="D25" i="5"/>
  <c r="G25" i="5"/>
  <c r="D26" i="5"/>
  <c r="G26" i="5"/>
  <c r="D27" i="5"/>
  <c r="G27" i="5"/>
  <c r="D28" i="5"/>
  <c r="G28" i="5"/>
  <c r="D29" i="5"/>
  <c r="G29" i="5"/>
  <c r="D30" i="5"/>
  <c r="G30" i="5"/>
  <c r="D31" i="5"/>
  <c r="G31" i="5"/>
  <c r="D32" i="5"/>
  <c r="G32" i="5"/>
  <c r="D33" i="5"/>
  <c r="G33" i="5"/>
  <c r="G34" i="5"/>
  <c r="D35" i="5"/>
  <c r="G35" i="5"/>
  <c r="D36" i="5"/>
  <c r="G36" i="5"/>
  <c r="D37" i="5"/>
  <c r="G37" i="5"/>
  <c r="G38" i="5"/>
  <c r="G39" i="5"/>
  <c r="G40" i="5"/>
  <c r="G41" i="5"/>
  <c r="G42" i="5"/>
  <c r="G43" i="5"/>
  <c r="G44" i="5"/>
  <c r="G45" i="5"/>
  <c r="G46" i="5"/>
  <c r="G47" i="5"/>
  <c r="G49" i="5"/>
  <c r="G52" i="5"/>
  <c r="G10" i="3" l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45" i="2" l="1"/>
  <c r="G44" i="2"/>
  <c r="G43" i="2"/>
  <c r="G42" i="2"/>
  <c r="G41" i="2"/>
  <c r="G40" i="2"/>
  <c r="G39" i="2"/>
  <c r="G52" i="2" l="1"/>
  <c r="G49" i="2"/>
  <c r="G47" i="2"/>
  <c r="G46" i="2"/>
  <c r="D33" i="2" l="1"/>
  <c r="D32" i="2"/>
  <c r="D31" i="2"/>
  <c r="D30" i="2"/>
  <c r="D29" i="2"/>
  <c r="D28" i="2"/>
  <c r="D27" i="2"/>
  <c r="D26" i="2"/>
  <c r="D25" i="2"/>
  <c r="D24" i="2"/>
  <c r="D23" i="2"/>
  <c r="D22" i="2"/>
  <c r="D18" i="2"/>
  <c r="D16" i="2"/>
  <c r="D11" i="2"/>
  <c r="D13" i="2"/>
  <c r="G10" i="2" l="1"/>
  <c r="D37" i="2" l="1"/>
  <c r="D36" i="2"/>
  <c r="D35" i="2"/>
  <c r="F12" i="2" l="1"/>
  <c r="D12" i="2"/>
  <c r="G38" i="2" l="1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<sst xmlns="http://schemas.openxmlformats.org/spreadsheetml/2006/main" count="615" uniqueCount="105">
  <si>
    <t>СВЕДЕНИЯ</t>
  </si>
  <si>
    <t>Единица измерения</t>
  </si>
  <si>
    <t>По плану</t>
  </si>
  <si>
    <t>Фактически</t>
  </si>
  <si>
    <t>Не исполнено</t>
  </si>
  <si>
    <t>Причина неисполнения</t>
  </si>
  <si>
    <t>количество</t>
  </si>
  <si>
    <t>сумма,руб.</t>
  </si>
  <si>
    <t>Предоставление питания</t>
  </si>
  <si>
    <t>ЧЕЛ</t>
  </si>
  <si>
    <t>допустимое (возможное) отклонение</t>
  </si>
  <si>
    <t>Реализация основных общеобразовательных программ дошкольного образования для детей от 1 года до 3 лет</t>
  </si>
  <si>
    <t>Организация отдыха детей и молодежи в каникулярное время с дневным пребыванием</t>
  </si>
  <si>
    <t>Услуга "Реализация дополнительных общеобразовательных общеразвивающих программ"</t>
  </si>
  <si>
    <t>Присмотр и уход (льготные категории детей)</t>
  </si>
  <si>
    <t>Коррекционно-развивающая компенсирующая и логопедическая помощь обучающимся</t>
  </si>
  <si>
    <t>Реализация основных общеобразовательных программ начального общего образования</t>
  </si>
  <si>
    <t>Присмотр и уход (за исключением льготных категорий детей)</t>
  </si>
  <si>
    <t>Реализация основных общеобразовательных программ дошкольного образования для детей от 3 лет до 8 лет</t>
  </si>
  <si>
    <t>Реализация основных общеобразовательных программ дошкольного образования для детей с круглосуточным пребыванием</t>
  </si>
  <si>
    <t>Реализация основных общеобразовательных программ дошкольного образования для детей в группах кратковременного пребывания</t>
  </si>
  <si>
    <t>Реализация основных общеобразовательных программ дошкольного образования для детей -инвалидов, обучающихся по состоянию здоровья на дому</t>
  </si>
  <si>
    <t>Реализация основных общеобразовательных программ начального общего образования. Дети-инвалиды, обучающиеся по состоянию здоровья на дому</t>
  </si>
  <si>
    <t>Реализация основных общеобразовательных программ начального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</si>
  <si>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</si>
  <si>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основного общего образования. Дети-инвалиды, обучающиеся по состоянию здоровья на дому</t>
  </si>
  <si>
    <t>Реализация основных общеобразовательных программ основного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</si>
  <si>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</si>
  <si>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</si>
  <si>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Обучающиеся с ограниченными возможностями здоровья (ОВЗ)</t>
  </si>
  <si>
    <t>Организация отдыха детей и молодежи в каникулярное время с круглосуточным  пребыванием</t>
  </si>
  <si>
    <t>Реализация основных общеобразовательных программ основного общего образования. Очно-заочное обучение</t>
  </si>
  <si>
    <t>Реализация основных общеобразовательных программ среднего общего образования. Очно-заочное обучение</t>
  </si>
  <si>
    <t>Реализация основных общеобразовательных программ среднего общего образования. Заочное обучение</t>
  </si>
  <si>
    <t xml:space="preserve"> Методическое обеспечение образовательной деятельности</t>
  </si>
  <si>
    <t>ЕД</t>
  </si>
  <si>
    <t>Итого</t>
  </si>
  <si>
    <t>х</t>
  </si>
  <si>
    <t>Реализация основных общеобразовательных программ начального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</si>
  <si>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образования.  (проходящие обучение по состоянию здоровья на дому)</t>
  </si>
  <si>
    <t>Реализация основных общеобразовательных программ основного общего образования, обучающиеся по состоянию здоровья на дому</t>
  </si>
  <si>
    <t>Реализация основных общеобразовательных программ среднего общего образования. Дети-инвалиды, обучающиеся по состоянию здоровья на дому</t>
  </si>
  <si>
    <t>Наименование государственной  услуги (работы)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</si>
  <si>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</si>
  <si>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</t>
  </si>
  <si>
    <t>Библиографическая обработка документов и создание каталогов</t>
  </si>
  <si>
    <t>Организация деятельности клубных формирований и формирований  самодеятельного народного творчества</t>
  </si>
  <si>
    <t>Реализация дополнительных общеобразовательных предпрофессиональных программ в области искусств</t>
  </si>
  <si>
    <t>Организация и проведение культурно-массовых мероприятий</t>
  </si>
  <si>
    <t xml:space="preserve">Ведение бухгалтерского учета бюджетными учреждениями , формирование регистров бухгалтерского учета </t>
  </si>
  <si>
    <t>Количество учреждений, ед.</t>
  </si>
  <si>
    <t xml:space="preserve">Ведение бухгалтерского учета автономными учреждениями , формирование регистров бухгалтерского учета </t>
  </si>
  <si>
    <t>Ведение бюджетного учета, формирование регистров органами власти</t>
  </si>
  <si>
    <t>Формирование финансовой (бухгалтерской) отчетности бюджетных и автономных учреждений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</si>
  <si>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t>
  </si>
  <si>
    <t>Формирование бюджетной отчетности для главного распорядителя, распорядителя бюджетных средств, уполномоченного на формирование сводных и консолидированных форм отчетности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</si>
  <si>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</si>
  <si>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Увеличение количества оказываемых по Перечню услуг, увеличение количества заявителей.</t>
  </si>
  <si>
    <t>Защита населения и территорий от чрезвычайных ситуаций природного и техногенного характера (за исключением обеспечения безопасности на водных объектах)</t>
  </si>
  <si>
    <t>о выполнении муниципальных заданий в 2020 году</t>
  </si>
  <si>
    <t>Человеко-час</t>
  </si>
  <si>
    <t>Реализация основных общеобразовательных программ основного общего образования. Заочное обучение</t>
  </si>
  <si>
    <t>Реализация дополнительных общеразвивающих программ туристско-краеведческой направленности</t>
  </si>
  <si>
    <t>Реализация дополнительных общеразвивающих программ естественнонаучной направленности</t>
  </si>
  <si>
    <t>Реализация дополнительных общеразвивающих программ художественной направленности</t>
  </si>
  <si>
    <t>Реализация дополнительных общеразвивающих программ cоциально-педагогической направленности</t>
  </si>
  <si>
    <t>Реализация дополнительных общеразвивающих программ технической направленности</t>
  </si>
  <si>
    <t>Реализация дополнительных общеразвивающих программ физкультурно-спортивной направленности</t>
  </si>
  <si>
    <t>Реализация основных общеобразовательных программ среднего общего образования. (дети-инвалиды 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</si>
  <si>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образования. Углубленное изучение учебных предметов (профильное обучение) 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</si>
  <si>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</si>
  <si>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образования. Обучающиеся с ограниченными возможностями здоровья </t>
  </si>
  <si>
    <t>Реализация основных общеобразовательных программ основного общего образования. (проходящие обучение по состоянию здоровья на дому)</t>
  </si>
  <si>
    <t>Реализация основных общеобразовательных программ основного общего образования.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</si>
  <si>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</si>
  <si>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(проходящие обучение по состоянию здоровья на дому)</t>
  </si>
  <si>
    <t>Реализация основных общеобразовательных программ начального общего образования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</si>
  <si>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 ( проходящие обучение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</si>
  <si>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(дети-инвалиды, обучающиеся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</si>
  <si>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для обучающихся с ограниченными возможностями здоровья (ОВЗ)</t>
  </si>
  <si>
    <t>дело</t>
  </si>
  <si>
    <t>Обеспечение сохранности и учет архивных документов</t>
  </si>
  <si>
    <t>Прием документов ограничен в связи с Постановлением правительства Мурманской области от 04.04.2020 № 175-ПП</t>
  </si>
  <si>
    <t>Комплектование архивных документов</t>
  </si>
  <si>
    <t>Количество исполненных запросов</t>
  </si>
  <si>
    <t xml:space="preserve">Оказание информационных услуг на основе архивных документов </t>
  </si>
  <si>
    <t>СВЕРЕНО с ФОРМОЙ 737 (4)</t>
  </si>
  <si>
    <t>человеко-час</t>
  </si>
  <si>
    <t>Формирование, учет, изучение, обеспечение физического сохраниения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</si>
  <si>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</si>
  <si>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музея, организация выездных выставок (в стационарных условиях)</t>
  </si>
  <si>
    <t>Создание экспозиций (выставок) музея, организация выездных выставок (вне стационара)</t>
  </si>
  <si>
    <t>Публичный показ музейных предметов, музейных коллекций</t>
  </si>
  <si>
    <t>Ограничения в связи с новой коронавирусной инфекцией</t>
  </si>
  <si>
    <t>Главный бухгалтер МКУ  "УГХ г. Кола"</t>
  </si>
  <si>
    <t>В.В. Попова</t>
  </si>
  <si>
    <t>о выполнении муниципальных заданий в 2021 году</t>
  </si>
  <si>
    <t>Осуществление экскурсионного обслуживания</t>
  </si>
  <si>
    <t xml:space="preserve">Начальник управления финансов        </t>
  </si>
  <si>
    <t>(расшифровка подписи)</t>
  </si>
  <si>
    <r>
      <rPr>
        <sz val="10"/>
        <rFont val="Times New Roman"/>
        <family val="1"/>
        <charset val="204"/>
      </rPr>
      <t xml:space="preserve">      </t>
    </r>
    <r>
      <rPr>
        <u/>
        <sz val="10"/>
        <rFont val="Times New Roman"/>
        <family val="1"/>
        <charset val="204"/>
      </rPr>
      <t>Е.Б.Николаева</t>
    </r>
  </si>
  <si>
    <t>Ведущий специалист</t>
  </si>
  <si>
    <r>
      <rPr>
        <sz val="10"/>
        <rFont val="Times New Roman"/>
        <family val="1"/>
        <charset val="204"/>
      </rPr>
      <t xml:space="preserve">     </t>
    </r>
    <r>
      <rPr>
        <u/>
        <sz val="10"/>
        <rFont val="Times New Roman"/>
        <family val="1"/>
        <charset val="204"/>
      </rPr>
      <t>Л.В. Седова</t>
    </r>
  </si>
  <si>
    <t xml:space="preserve">     Я.Б. Ротарь</t>
  </si>
  <si>
    <t>о выполнении муниципальных заданий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</si>
</sst>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3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9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  <xf numFmtId="0" fontId="7" fillId="0" borderId="1"/>
  </cellStyleXfs>
  <cellXfs count="11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5" fillId="0" borderId="6" xfId="10" applyNumberFormat="1" applyProtection="1">
      <alignment horizontal="left" wrapText="1"/>
    </xf>
    <xf numFmtId="0" fontId="1" fillId="0" borderId="6" xfId="11" applyNumberFormat="1" applyProtection="1"/>
    <xf numFmtId="0" fontId="2" fillId="0" borderId="7" xfId="16" applyNumberFormat="1" applyProtection="1">
      <alignment horizontal="center" vertical="center" wrapText="1"/>
    </xf>
    <xf numFmtId="0" fontId="2" fillId="0" borderId="7" xfId="17" applyNumberFormat="1" applyProtection="1">
      <alignment horizontal="center"/>
    </xf>
    <xf numFmtId="49" fontId="2" fillId="0" borderId="7" xfId="22" applyNumberFormat="1" applyProtection="1">
      <alignment horizontal="center" wrapText="1"/>
    </xf>
    <xf numFmtId="0" fontId="2" fillId="0" borderId="7" xfId="19" applyNumberFormat="1" applyFill="1" applyProtection="1">
      <alignment horizontal="center" wrapText="1"/>
    </xf>
    <xf numFmtId="0" fontId="2" fillId="0" borderId="7" xfId="17" applyNumberFormat="1" applyFill="1" applyProtection="1">
      <alignment horizontal="center"/>
    </xf>
    <xf numFmtId="0" fontId="2" fillId="0" borderId="7" xfId="20" applyNumberFormat="1" applyFill="1" applyProtection="1">
      <alignment horizontal="center" shrinkToFit="1"/>
    </xf>
    <xf numFmtId="4" fontId="2" fillId="0" borderId="7" xfId="21" applyNumberFormat="1" applyFill="1" applyProtection="1">
      <alignment horizontal="right" shrinkToFit="1"/>
    </xf>
    <xf numFmtId="0" fontId="8" fillId="0" borderId="7" xfId="19" applyNumberFormat="1" applyFont="1" applyFill="1" applyProtection="1">
      <alignment horizontal="center" wrapText="1"/>
    </xf>
    <xf numFmtId="0" fontId="2" fillId="0" borderId="1" xfId="3" applyNumberFormat="1" applyBorder="1" applyProtection="1"/>
    <xf numFmtId="0" fontId="3" fillId="0" borderId="1" xfId="4" applyNumberFormat="1" applyBorder="1" applyProtection="1">
      <alignment horizontal="right"/>
    </xf>
    <xf numFmtId="49" fontId="4" fillId="0" borderId="1" xfId="5" applyNumberFormat="1" applyBorder="1" applyProtection="1">
      <alignment horizontal="center"/>
    </xf>
    <xf numFmtId="0" fontId="4" fillId="0" borderId="7" xfId="17" applyNumberFormat="1" applyFont="1" applyFill="1" applyProtection="1">
      <alignment horizontal="center"/>
    </xf>
    <xf numFmtId="0" fontId="4" fillId="0" borderId="7" xfId="20" applyNumberFormat="1" applyFont="1" applyFill="1" applyProtection="1">
      <alignment horizontal="center" shrinkToFit="1"/>
    </xf>
    <xf numFmtId="4" fontId="2" fillId="0" borderId="7" xfId="21" applyNumberFormat="1" applyFont="1" applyFill="1" applyAlignment="1" applyProtection="1">
      <alignment shrinkToFit="1"/>
    </xf>
    <xf numFmtId="0" fontId="2" fillId="0" borderId="7" xfId="19" applyNumberFormat="1" applyFont="1" applyFill="1" applyAlignment="1" applyProtection="1">
      <alignment horizontal="center" wrapText="1"/>
    </xf>
    <xf numFmtId="0" fontId="2" fillId="0" borderId="7" xfId="17" applyNumberFormat="1" applyFont="1" applyFill="1" applyAlignment="1" applyProtection="1">
      <alignment horizontal="center"/>
    </xf>
    <xf numFmtId="0" fontId="2" fillId="0" borderId="7" xfId="20" applyNumberFormat="1" applyFont="1" applyFill="1" applyAlignment="1" applyProtection="1">
      <alignment horizontal="center" shrinkToFit="1"/>
    </xf>
    <xf numFmtId="49" fontId="2" fillId="0" borderId="7" xfId="22" applyNumberFormat="1" applyFont="1" applyAlignment="1" applyProtection="1">
      <alignment horizontal="center" wrapText="1"/>
    </xf>
    <xf numFmtId="0" fontId="9" fillId="0" borderId="0" xfId="0" applyFont="1" applyAlignment="1" applyProtection="1">
      <alignment horizontal="center"/>
      <protection locked="0"/>
    </xf>
    <xf numFmtId="4" fontId="2" fillId="0" borderId="7" xfId="21" applyNumberFormat="1" applyFill="1" applyAlignment="1" applyProtection="1">
      <alignment shrinkToFit="1"/>
    </xf>
    <xf numFmtId="4" fontId="2" fillId="0" borderId="7" xfId="21" applyNumberFormat="1" applyFont="1" applyFill="1" applyAlignment="1" applyProtection="1">
      <alignment horizontal="right" shrinkToFit="1"/>
    </xf>
    <xf numFmtId="0" fontId="4" fillId="0" borderId="7" xfId="19" applyNumberFormat="1" applyFont="1" applyFill="1" applyAlignment="1" applyProtection="1">
      <alignment horizontal="left" wrapText="1"/>
    </xf>
    <xf numFmtId="0" fontId="4" fillId="0" borderId="7" xfId="17" applyNumberFormat="1" applyFont="1" applyFill="1" applyAlignment="1" applyProtection="1">
      <alignment horizontal="center" wrapText="1"/>
    </xf>
    <xf numFmtId="4" fontId="4" fillId="0" borderId="7" xfId="21" applyFont="1" applyFill="1" applyProtection="1">
      <alignment horizontal="right" shrinkToFit="1"/>
    </xf>
    <xf numFmtId="49" fontId="4" fillId="0" borderId="7" xfId="22" applyFont="1" applyFill="1" applyAlignment="1" applyProtection="1">
      <alignment horizontal="left" wrapText="1"/>
    </xf>
    <xf numFmtId="4" fontId="2" fillId="0" borderId="7" xfId="21" applyFill="1" applyProtection="1">
      <alignment horizontal="right" shrinkToFit="1"/>
    </xf>
    <xf numFmtId="4" fontId="2" fillId="0" borderId="7" xfId="21" applyFill="1" applyAlignment="1" applyProtection="1">
      <alignment horizontal="left" shrinkToFit="1"/>
    </xf>
    <xf numFmtId="4" fontId="2" fillId="0" borderId="14" xfId="21" applyFill="1" applyBorder="1" applyProtection="1">
      <alignment horizontal="right" shrinkToFit="1"/>
    </xf>
    <xf numFmtId="0" fontId="4" fillId="0" borderId="11" xfId="19" applyNumberFormat="1" applyFont="1" applyFill="1" applyBorder="1" applyAlignment="1" applyProtection="1">
      <alignment horizontal="left" wrapText="1"/>
    </xf>
    <xf numFmtId="0" fontId="4" fillId="0" borderId="11" xfId="17" applyNumberFormat="1" applyFont="1" applyFill="1" applyBorder="1" applyProtection="1">
      <alignment horizontal="center"/>
    </xf>
    <xf numFmtId="0" fontId="4" fillId="0" borderId="11" xfId="20" applyNumberFormat="1" applyFont="1" applyFill="1" applyBorder="1" applyProtection="1">
      <alignment horizontal="center" shrinkToFit="1"/>
    </xf>
    <xf numFmtId="0" fontId="2" fillId="0" borderId="13" xfId="23" applyNumberFormat="1" applyFill="1" applyBorder="1" applyAlignment="1" applyProtection="1">
      <alignment horizontal="left"/>
    </xf>
    <xf numFmtId="0" fontId="2" fillId="0" borderId="13" xfId="24" applyNumberFormat="1" applyFill="1" applyBorder="1" applyProtection="1"/>
    <xf numFmtId="0" fontId="2" fillId="0" borderId="13" xfId="17" applyNumberFormat="1" applyFill="1" applyBorder="1" applyProtection="1">
      <alignment horizontal="center"/>
    </xf>
    <xf numFmtId="49" fontId="10" fillId="3" borderId="7" xfId="0" applyNumberFormat="1" applyFont="1" applyFill="1" applyBorder="1" applyAlignment="1">
      <alignment horizontal="center" wrapText="1"/>
    </xf>
    <xf numFmtId="4" fontId="2" fillId="3" borderId="7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/>
    <xf numFmtId="4" fontId="2" fillId="3" borderId="7" xfId="0" applyNumberFormat="1" applyFont="1" applyFill="1" applyBorder="1" applyAlignment="1">
      <alignment horizontal="right"/>
    </xf>
    <xf numFmtId="49" fontId="2" fillId="3" borderId="7" xfId="22" applyNumberFormat="1" applyFill="1" applyProtection="1">
      <alignment horizontal="center" wrapText="1"/>
    </xf>
    <xf numFmtId="0" fontId="7" fillId="0" borderId="1" xfId="38" applyProtection="1">
      <protection locked="0"/>
    </xf>
    <xf numFmtId="49" fontId="4" fillId="4" borderId="7" xfId="22" applyFont="1" applyFill="1" applyAlignment="1" applyProtection="1">
      <alignment horizontal="left" wrapText="1"/>
    </xf>
    <xf numFmtId="4" fontId="4" fillId="4" borderId="7" xfId="21" applyFont="1" applyFill="1" applyProtection="1">
      <alignment horizontal="right" shrinkToFit="1"/>
    </xf>
    <xf numFmtId="0" fontId="4" fillId="4" borderId="7" xfId="20" applyNumberFormat="1" applyFont="1" applyFill="1" applyProtection="1">
      <alignment horizontal="center" shrinkToFit="1"/>
    </xf>
    <xf numFmtId="164" fontId="4" fillId="4" borderId="7" xfId="20" applyNumberFormat="1" applyFont="1" applyFill="1" applyProtection="1">
      <alignment horizontal="center" shrinkToFit="1"/>
    </xf>
    <xf numFmtId="0" fontId="4" fillId="4" borderId="7" xfId="17" applyNumberFormat="1" applyFont="1" applyFill="1" applyAlignment="1" applyProtection="1">
      <alignment horizontal="center" wrapText="1"/>
    </xf>
    <xf numFmtId="0" fontId="4" fillId="4" borderId="11" xfId="19" applyNumberFormat="1" applyFont="1" applyFill="1" applyBorder="1" applyAlignment="1" applyProtection="1">
      <alignment horizontal="left" wrapText="1"/>
    </xf>
    <xf numFmtId="49" fontId="2" fillId="4" borderId="7" xfId="22" applyNumberFormat="1" applyFill="1" applyProtection="1">
      <alignment horizontal="center" wrapText="1"/>
    </xf>
    <xf numFmtId="0" fontId="2" fillId="4" borderId="7" xfId="17" applyNumberFormat="1" applyFont="1" applyFill="1" applyAlignment="1" applyProtection="1">
      <alignment horizontal="center"/>
    </xf>
    <xf numFmtId="0" fontId="4" fillId="4" borderId="7" xfId="19" applyNumberFormat="1" applyFont="1" applyFill="1" applyAlignment="1" applyProtection="1">
      <alignment horizontal="left" wrapText="1"/>
    </xf>
    <xf numFmtId="164" fontId="4" fillId="0" borderId="7" xfId="20" applyNumberFormat="1" applyFont="1" applyFill="1" applyProtection="1">
      <alignment horizontal="center" shrinkToFit="1"/>
    </xf>
    <xf numFmtId="0" fontId="9" fillId="0" borderId="1" xfId="38" applyFont="1" applyAlignment="1" applyProtection="1">
      <alignment horizontal="center"/>
      <protection locked="0"/>
    </xf>
    <xf numFmtId="4" fontId="2" fillId="0" borderId="7" xfId="38" applyNumberFormat="1" applyFont="1" applyFill="1" applyBorder="1" applyAlignment="1">
      <alignment horizontal="right"/>
    </xf>
    <xf numFmtId="4" fontId="2" fillId="0" borderId="7" xfId="38" applyNumberFormat="1" applyFont="1" applyFill="1" applyBorder="1" applyAlignment="1"/>
    <xf numFmtId="164" fontId="2" fillId="0" borderId="7" xfId="38" applyNumberFormat="1" applyFont="1" applyFill="1" applyBorder="1" applyAlignment="1">
      <alignment horizontal="center"/>
    </xf>
    <xf numFmtId="49" fontId="10" fillId="0" borderId="7" xfId="38" applyNumberFormat="1" applyFont="1" applyFill="1" applyBorder="1" applyAlignment="1">
      <alignment horizontal="center" wrapText="1"/>
    </xf>
    <xf numFmtId="49" fontId="10" fillId="5" borderId="7" xfId="38" applyNumberFormat="1" applyFont="1" applyFill="1" applyBorder="1" applyAlignment="1">
      <alignment horizontal="center" wrapText="1"/>
    </xf>
    <xf numFmtId="164" fontId="2" fillId="0" borderId="7" xfId="20" applyNumberFormat="1" applyFont="1" applyFill="1" applyAlignment="1" applyProtection="1">
      <alignment horizontal="center" shrinkToFit="1"/>
    </xf>
    <xf numFmtId="164" fontId="2" fillId="0" borderId="7" xfId="20" applyNumberFormat="1" applyFill="1" applyProtection="1">
      <alignment horizontal="center" shrinkToFit="1"/>
    </xf>
    <xf numFmtId="0" fontId="2" fillId="0" borderId="7" xfId="19" applyNumberFormat="1" applyFont="1" applyFill="1" applyProtection="1">
      <alignment horizontal="center" wrapText="1"/>
    </xf>
    <xf numFmtId="4" fontId="7" fillId="0" borderId="1" xfId="38" applyNumberFormat="1" applyProtection="1">
      <protection locked="0"/>
    </xf>
    <xf numFmtId="49" fontId="2" fillId="0" borderId="7" xfId="22" applyNumberFormat="1" applyFill="1" applyProtection="1">
      <alignment horizontal="center" wrapText="1"/>
    </xf>
    <xf numFmtId="4" fontId="2" fillId="0" borderId="7" xfId="38" applyNumberFormat="1" applyFont="1" applyFill="1" applyBorder="1" applyAlignment="1">
      <alignment horizontal="center"/>
    </xf>
    <xf numFmtId="0" fontId="4" fillId="0" borderId="11" xfId="17" applyNumberFormat="1" applyFont="1" applyFill="1" applyBorder="1" applyAlignment="1" applyProtection="1">
      <alignment horizontal="center" wrapText="1"/>
    </xf>
    <xf numFmtId="164" fontId="2" fillId="0" borderId="7" xfId="20" applyNumberFormat="1" applyFill="1" applyAlignment="1" applyProtection="1">
      <alignment horizontal="center" shrinkToFit="1"/>
    </xf>
    <xf numFmtId="4" fontId="2" fillId="0" borderId="7" xfId="21" applyNumberFormat="1" applyFill="1" applyAlignment="1" applyProtection="1">
      <alignment horizontal="center" shrinkToFit="1"/>
    </xf>
    <xf numFmtId="0" fontId="0" fillId="0" borderId="1" xfId="38" applyFont="1" applyProtection="1">
      <protection locked="0"/>
    </xf>
    <xf numFmtId="4" fontId="2" fillId="0" borderId="1" xfId="21" applyFill="1" applyBorder="1" applyProtection="1">
      <alignment horizontal="right" shrinkToFit="1"/>
    </xf>
    <xf numFmtId="49" fontId="2" fillId="0" borderId="7" xfId="22" applyNumberFormat="1" applyFill="1" applyAlignment="1" applyProtection="1">
      <alignment horizontal="center" wrapText="1"/>
    </xf>
    <xf numFmtId="0" fontId="2" fillId="0" borderId="11" xfId="16" applyNumberFormat="1" applyBorder="1" applyProtection="1">
      <alignment horizontal="center" vertical="center" wrapText="1"/>
    </xf>
    <xf numFmtId="0" fontId="2" fillId="0" borderId="12" xfId="19" applyNumberFormat="1" applyFont="1" applyFill="1" applyBorder="1" applyProtection="1">
      <alignment horizontal="center" wrapText="1"/>
    </xf>
    <xf numFmtId="164" fontId="2" fillId="0" borderId="12" xfId="20" applyNumberFormat="1" applyFill="1" applyBorder="1" applyAlignment="1" applyProtection="1">
      <alignment horizontal="center" shrinkToFit="1"/>
    </xf>
    <xf numFmtId="4" fontId="2" fillId="0" borderId="12" xfId="21" applyNumberFormat="1" applyFill="1" applyBorder="1" applyAlignment="1" applyProtection="1">
      <alignment horizontal="center" shrinkToFit="1"/>
    </xf>
    <xf numFmtId="0" fontId="2" fillId="0" borderId="13" xfId="17" applyNumberFormat="1" applyBorder="1" applyProtection="1">
      <alignment horizontal="center"/>
    </xf>
    <xf numFmtId="0" fontId="2" fillId="0" borderId="13" xfId="19" applyNumberFormat="1" applyFont="1" applyFill="1" applyBorder="1" applyProtection="1">
      <alignment horizontal="center" wrapText="1"/>
    </xf>
    <xf numFmtId="164" fontId="2" fillId="0" borderId="13" xfId="20" applyNumberFormat="1" applyFill="1" applyBorder="1" applyAlignment="1" applyProtection="1">
      <alignment horizontal="center" shrinkToFit="1"/>
    </xf>
    <xf numFmtId="4" fontId="2" fillId="0" borderId="13" xfId="21" applyNumberFormat="1" applyFill="1" applyBorder="1" applyAlignment="1" applyProtection="1">
      <alignment horizontal="center" shrinkToFit="1"/>
    </xf>
    <xf numFmtId="0" fontId="2" fillId="0" borderId="11" xfId="19" applyNumberFormat="1" applyFont="1" applyFill="1" applyBorder="1" applyProtection="1">
      <alignment horizontal="center" wrapText="1"/>
    </xf>
    <xf numFmtId="0" fontId="10" fillId="0" borderId="13" xfId="38" applyFont="1" applyBorder="1" applyAlignment="1" applyProtection="1">
      <alignment horizontal="center" wrapText="1"/>
      <protection locked="0"/>
    </xf>
    <xf numFmtId="0" fontId="10" fillId="0" borderId="13" xfId="38" applyFont="1" applyBorder="1" applyAlignment="1" applyProtection="1">
      <alignment horizontal="center"/>
      <protection locked="0"/>
    </xf>
    <xf numFmtId="0" fontId="2" fillId="0" borderId="11" xfId="17" applyNumberFormat="1" applyFill="1" applyBorder="1" applyProtection="1">
      <alignment horizontal="center"/>
    </xf>
    <xf numFmtId="164" fontId="2" fillId="0" borderId="11" xfId="20" applyNumberFormat="1" applyFill="1" applyBorder="1" applyAlignment="1" applyProtection="1">
      <alignment horizontal="center" shrinkToFit="1"/>
    </xf>
    <xf numFmtId="4" fontId="2" fillId="0" borderId="11" xfId="21" applyNumberFormat="1" applyFill="1" applyBorder="1" applyAlignment="1" applyProtection="1">
      <alignment horizontal="center" shrinkToFit="1"/>
    </xf>
    <xf numFmtId="4" fontId="10" fillId="0" borderId="13" xfId="38" applyNumberFormat="1" applyFont="1" applyBorder="1" applyAlignment="1" applyProtection="1">
      <alignment horizontal="center"/>
      <protection locked="0"/>
    </xf>
    <xf numFmtId="0" fontId="11" fillId="0" borderId="1" xfId="38" applyFont="1" applyProtection="1">
      <protection locked="0"/>
    </xf>
    <xf numFmtId="0" fontId="10" fillId="0" borderId="0" xfId="0" applyFont="1"/>
    <xf numFmtId="0" fontId="10" fillId="0" borderId="1" xfId="0" applyFont="1" applyBorder="1" applyAlignment="1"/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1" xfId="38" applyFont="1" applyAlignment="1" applyProtection="1">
      <protection locked="0"/>
    </xf>
    <xf numFmtId="0" fontId="10" fillId="0" borderId="0" xfId="0" applyFont="1" applyAlignment="1"/>
    <xf numFmtId="0" fontId="5" fillId="0" borderId="1" xfId="8" applyNumberFormat="1" applyAlignment="1" applyProtection="1">
      <alignment horizontal="center"/>
    </xf>
    <xf numFmtId="0" fontId="5" fillId="0" borderId="1" xfId="9">
      <alignment horizontal="center" wrapText="1"/>
    </xf>
    <xf numFmtId="0" fontId="2" fillId="0" borderId="11" xfId="12" applyNumberFormat="1" applyBorder="1" applyAlignment="1" applyProtection="1">
      <alignment horizontal="center" vertical="center" wrapText="1"/>
    </xf>
    <xf numFmtId="0" fontId="2" fillId="0" borderId="15" xfId="12" applyNumberFormat="1" applyBorder="1" applyAlignment="1" applyProtection="1">
      <alignment horizontal="center" vertical="center" wrapText="1"/>
    </xf>
    <xf numFmtId="0" fontId="2" fillId="0" borderId="7" xfId="13" applyNumberFormat="1" applyProtection="1">
      <alignment horizontal="center" vertical="center" wrapText="1"/>
    </xf>
    <xf numFmtId="0" fontId="2" fillId="0" borderId="11" xfId="13" applyBorder="1">
      <alignment horizontal="center" vertical="center" wrapText="1"/>
    </xf>
    <xf numFmtId="0" fontId="2" fillId="0" borderId="7" xfId="14" applyNumberFormat="1" applyProtection="1">
      <alignment horizontal="center" vertical="center"/>
    </xf>
    <xf numFmtId="0" fontId="2" fillId="0" borderId="7" xfId="14">
      <alignment horizontal="center" vertical="center"/>
    </xf>
    <xf numFmtId="49" fontId="2" fillId="0" borderId="7" xfId="15" applyNumberFormat="1" applyProtection="1">
      <alignment horizontal="center" vertical="center" wrapText="1"/>
    </xf>
    <xf numFmtId="49" fontId="2" fillId="0" borderId="11" xfId="15" applyBorder="1">
      <alignment horizontal="center" vertical="center" wrapText="1"/>
    </xf>
    <xf numFmtId="0" fontId="2" fillId="0" borderId="7" xfId="13">
      <alignment horizontal="center" vertical="center" wrapText="1"/>
    </xf>
    <xf numFmtId="49" fontId="2" fillId="0" borderId="7" xfId="15">
      <alignment horizontal="center" vertical="center" wrapText="1"/>
    </xf>
    <xf numFmtId="0" fontId="2" fillId="0" borderId="12" xfId="12" applyNumberFormat="1" applyBorder="1" applyAlignment="1" applyProtection="1">
      <alignment horizontal="center" vertical="center" wrapText="1"/>
    </xf>
  </cellXfs>
  <cellStyles count="39">
    <cellStyle name="br" xfId="31" xr:uid="{00000000-0005-0000-0000-000000000000}"/>
    <cellStyle name="col" xfId="30" xr:uid="{00000000-0005-0000-0000-000001000000}"/>
    <cellStyle name="st36" xfId="19" xr:uid="{00000000-0005-0000-0000-000002000000}"/>
    <cellStyle name="style0" xfId="32" xr:uid="{00000000-0005-0000-0000-000003000000}"/>
    <cellStyle name="td" xfId="33" xr:uid="{00000000-0005-0000-0000-000004000000}"/>
    <cellStyle name="tr" xfId="29" xr:uid="{00000000-0005-0000-0000-000005000000}"/>
    <cellStyle name="xl21" xfId="34" xr:uid="{00000000-0005-0000-0000-000006000000}"/>
    <cellStyle name="xl22" xfId="1" xr:uid="{00000000-0005-0000-0000-000007000000}"/>
    <cellStyle name="xl23" xfId="8" xr:uid="{00000000-0005-0000-0000-000008000000}"/>
    <cellStyle name="xl24" xfId="9" xr:uid="{00000000-0005-0000-0000-000009000000}"/>
    <cellStyle name="xl25" xfId="10" xr:uid="{00000000-0005-0000-0000-00000A000000}"/>
    <cellStyle name="xl26" xfId="12" xr:uid="{00000000-0005-0000-0000-00000B000000}"/>
    <cellStyle name="xl27" xfId="16" xr:uid="{00000000-0005-0000-0000-00000C000000}"/>
    <cellStyle name="xl28" xfId="17" xr:uid="{00000000-0005-0000-0000-00000D000000}"/>
    <cellStyle name="xl29" xfId="35" xr:uid="{00000000-0005-0000-0000-00000E000000}"/>
    <cellStyle name="xl30" xfId="18" xr:uid="{00000000-0005-0000-0000-00000F000000}"/>
    <cellStyle name="xl31" xfId="36" xr:uid="{00000000-0005-0000-0000-000010000000}"/>
    <cellStyle name="xl32" xfId="13" xr:uid="{00000000-0005-0000-0000-000011000000}"/>
    <cellStyle name="xl33" xfId="14" xr:uid="{00000000-0005-0000-0000-000012000000}"/>
    <cellStyle name="xl34" xfId="20" xr:uid="{00000000-0005-0000-0000-000013000000}"/>
    <cellStyle name="xl35" xfId="21" xr:uid="{00000000-0005-0000-0000-000014000000}"/>
    <cellStyle name="xl36" xfId="2" xr:uid="{00000000-0005-0000-0000-000015000000}"/>
    <cellStyle name="xl37" xfId="4" xr:uid="{00000000-0005-0000-0000-000016000000}"/>
    <cellStyle name="xl38" xfId="6" xr:uid="{00000000-0005-0000-0000-000017000000}"/>
    <cellStyle name="xl39" xfId="11" xr:uid="{00000000-0005-0000-0000-000018000000}"/>
    <cellStyle name="xl40" xfId="15" xr:uid="{00000000-0005-0000-0000-000019000000}"/>
    <cellStyle name="xl41" xfId="3" xr:uid="{00000000-0005-0000-0000-00001A000000}"/>
    <cellStyle name="xl42" xfId="5" xr:uid="{00000000-0005-0000-0000-00001B000000}"/>
    <cellStyle name="xl43" xfId="7" xr:uid="{00000000-0005-0000-0000-00001C000000}"/>
    <cellStyle name="xl44" xfId="22" xr:uid="{00000000-0005-0000-0000-00001D000000}"/>
    <cellStyle name="xl45" xfId="37" xr:uid="{00000000-0005-0000-0000-00001E000000}"/>
    <cellStyle name="xl46" xfId="23" xr:uid="{00000000-0005-0000-0000-00001F000000}"/>
    <cellStyle name="xl47" xfId="25" xr:uid="{00000000-0005-0000-0000-000020000000}"/>
    <cellStyle name="xl48" xfId="26" xr:uid="{00000000-0005-0000-0000-000021000000}"/>
    <cellStyle name="xl49" xfId="27" xr:uid="{00000000-0005-0000-0000-000022000000}"/>
    <cellStyle name="xl50" xfId="24" xr:uid="{00000000-0005-0000-0000-000023000000}"/>
    <cellStyle name="xl51" xfId="28" xr:uid="{00000000-0005-0000-0000-000024000000}"/>
    <cellStyle name="Обычный" xfId="0" builtinId="0"/>
    <cellStyle name="Обычный 2" xfId="38" xr:uid="{00000000-0005-0000-0000-00002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6CF-52D8-421F-A8D9-0DC0E8F5132F}">
  <sheetPr>
    <pageSetUpPr fitToPage="1"/>
  </sheetPr>
  <dimension ref="A1:H26"/>
  <sheetViews>
    <sheetView tabSelected="1" zoomScaleNormal="100" zoomScaleSheetLayoutView="100" workbookViewId="0">
      <pane ySplit="9" topLeftCell="A10" activePane="bottomLeft" state="frozen"/>
      <selection pane="bottomLeft" activeCell="F18" sqref="F18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104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01"/>
      <c r="B8" s="103"/>
      <c r="C8" s="74" t="s">
        <v>6</v>
      </c>
      <c r="D8" s="74" t="s">
        <v>7</v>
      </c>
      <c r="E8" s="74" t="s">
        <v>6</v>
      </c>
      <c r="F8" s="74" t="s">
        <v>7</v>
      </c>
      <c r="G8" s="107"/>
      <c r="H8" s="107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39032</v>
      </c>
      <c r="D10" s="81">
        <v>2987512.78</v>
      </c>
      <c r="E10" s="80">
        <v>39580</v>
      </c>
      <c r="F10" s="81">
        <v>2912412.5</v>
      </c>
      <c r="G10" s="81">
        <f>C10-E10</f>
        <v>-548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48018</v>
      </c>
      <c r="D11" s="81">
        <v>3318021.77</v>
      </c>
      <c r="E11" s="80">
        <v>56003</v>
      </c>
      <c r="F11" s="81">
        <v>3140569.45</v>
      </c>
      <c r="G11" s="81">
        <f>C11-E11</f>
        <v>-7985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26780</v>
      </c>
      <c r="D12" s="77">
        <v>1956222.15</v>
      </c>
      <c r="E12" s="76">
        <v>26970</v>
      </c>
      <c r="F12" s="77">
        <v>1987578</v>
      </c>
      <c r="G12" s="81">
        <f t="shared" ref="G12:G17" si="0">C12-E12</f>
        <v>-190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130</v>
      </c>
      <c r="D13" s="70">
        <v>581956.12</v>
      </c>
      <c r="E13" s="69">
        <v>130</v>
      </c>
      <c r="F13" s="70">
        <v>581956.12</v>
      </c>
      <c r="G13" s="81">
        <f t="shared" si="0"/>
        <v>0</v>
      </c>
      <c r="H13" s="73"/>
    </row>
    <row r="14" spans="1:8" x14ac:dyDescent="0.25">
      <c r="A14" s="82" t="s">
        <v>92</v>
      </c>
      <c r="B14" s="85" t="s">
        <v>9</v>
      </c>
      <c r="C14" s="86">
        <v>1050</v>
      </c>
      <c r="D14" s="87">
        <v>3587872.91</v>
      </c>
      <c r="E14" s="86">
        <v>1050</v>
      </c>
      <c r="F14" s="87">
        <v>3587972.91</v>
      </c>
      <c r="G14" s="81">
        <f t="shared" si="0"/>
        <v>0</v>
      </c>
      <c r="H14" s="73"/>
    </row>
    <row r="15" spans="1:8" ht="26.25" x14ac:dyDescent="0.25">
      <c r="A15" s="83" t="s">
        <v>89</v>
      </c>
      <c r="B15" s="84" t="s">
        <v>35</v>
      </c>
      <c r="C15" s="84">
        <v>150</v>
      </c>
      <c r="D15" s="88">
        <v>320741.05</v>
      </c>
      <c r="E15" s="84">
        <v>150</v>
      </c>
      <c r="F15" s="88">
        <v>320741.05</v>
      </c>
      <c r="G15" s="81">
        <f t="shared" si="0"/>
        <v>0</v>
      </c>
      <c r="H15" s="73"/>
    </row>
    <row r="16" spans="1:8" ht="26.25" x14ac:dyDescent="0.25">
      <c r="A16" s="83" t="s">
        <v>90</v>
      </c>
      <c r="B16" s="84" t="s">
        <v>35</v>
      </c>
      <c r="C16" s="84">
        <v>9</v>
      </c>
      <c r="D16" s="88">
        <v>46525.94</v>
      </c>
      <c r="E16" s="84">
        <v>9</v>
      </c>
      <c r="F16" s="88">
        <v>46525.94</v>
      </c>
      <c r="G16" s="81">
        <f t="shared" si="0"/>
        <v>0</v>
      </c>
      <c r="H16" s="73"/>
    </row>
    <row r="17" spans="1:8" x14ac:dyDescent="0.25">
      <c r="A17" s="83" t="s">
        <v>97</v>
      </c>
      <c r="B17" s="84" t="s">
        <v>35</v>
      </c>
      <c r="C17" s="84">
        <v>101</v>
      </c>
      <c r="D17" s="88">
        <v>65767.28</v>
      </c>
      <c r="E17" s="84">
        <v>101</v>
      </c>
      <c r="F17" s="88">
        <v>65767.28</v>
      </c>
      <c r="G17" s="81">
        <f t="shared" si="0"/>
        <v>0</v>
      </c>
      <c r="H17" s="73"/>
    </row>
    <row r="19" spans="1:8" x14ac:dyDescent="0.25">
      <c r="A19" s="90" t="s">
        <v>98</v>
      </c>
      <c r="B19" s="94" t="s">
        <v>100</v>
      </c>
      <c r="C19" s="95"/>
    </row>
    <row r="20" spans="1:8" x14ac:dyDescent="0.25">
      <c r="A20" s="89"/>
      <c r="B20" s="91" t="s">
        <v>99</v>
      </c>
      <c r="C20" s="89"/>
      <c r="D20" s="89"/>
    </row>
    <row r="21" spans="1:8" x14ac:dyDescent="0.25">
      <c r="A21" s="89"/>
      <c r="B21" s="89"/>
      <c r="C21" s="89"/>
      <c r="D21" s="89"/>
      <c r="F21" s="65"/>
    </row>
    <row r="22" spans="1:8" x14ac:dyDescent="0.25">
      <c r="A22" s="90" t="s">
        <v>101</v>
      </c>
      <c r="B22" s="93" t="s">
        <v>103</v>
      </c>
      <c r="F22" s="65"/>
    </row>
    <row r="23" spans="1:8" x14ac:dyDescent="0.25">
      <c r="B23" s="96" t="s">
        <v>99</v>
      </c>
      <c r="C23" s="97"/>
    </row>
    <row r="26" spans="1:8" x14ac:dyDescent="0.25">
      <c r="F26" s="65"/>
    </row>
  </sheetData>
  <mergeCells count="11">
    <mergeCell ref="B19:C19"/>
    <mergeCell ref="B23:C23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4E419-E327-4070-BC6F-63B8DD145E66}">
  <sheetPr>
    <pageSetUpPr fitToPage="1"/>
  </sheetPr>
  <dimension ref="A1:H26"/>
  <sheetViews>
    <sheetView zoomScaleNormal="100" zoomScaleSheetLayoutView="100" workbookViewId="0">
      <pane ySplit="9" topLeftCell="A10" activePane="bottomLeft" state="frozen"/>
      <selection pane="bottomLeft" activeCell="D23" sqref="D23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96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01"/>
      <c r="B8" s="103"/>
      <c r="C8" s="74" t="s">
        <v>6</v>
      </c>
      <c r="D8" s="74" t="s">
        <v>7</v>
      </c>
      <c r="E8" s="74" t="s">
        <v>6</v>
      </c>
      <c r="F8" s="74" t="s">
        <v>7</v>
      </c>
      <c r="G8" s="107"/>
      <c r="H8" s="107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38601</v>
      </c>
      <c r="D10" s="81">
        <v>2911721.26</v>
      </c>
      <c r="E10" s="80">
        <v>39582</v>
      </c>
      <c r="F10" s="81">
        <v>2658029.0699999998</v>
      </c>
      <c r="G10" s="81">
        <f>C10-E10</f>
        <v>-981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57034</v>
      </c>
      <c r="D11" s="81">
        <v>4300388.33</v>
      </c>
      <c r="E11" s="80">
        <v>55610</v>
      </c>
      <c r="F11" s="81">
        <v>3734286.24</v>
      </c>
      <c r="G11" s="81">
        <f>C11-E11</f>
        <v>1424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23270</v>
      </c>
      <c r="D12" s="77">
        <v>1747032.75</v>
      </c>
      <c r="E12" s="76">
        <v>26180</v>
      </c>
      <c r="F12" s="77">
        <v>1761148.1</v>
      </c>
      <c r="G12" s="81">
        <f>C12-E12</f>
        <v>-2910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124</v>
      </c>
      <c r="D13" s="70">
        <v>392713.15</v>
      </c>
      <c r="E13" s="69">
        <v>124</v>
      </c>
      <c r="F13" s="70">
        <v>392713.15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1000</v>
      </c>
      <c r="D14" s="87">
        <v>3168922.96</v>
      </c>
      <c r="E14" s="86">
        <v>1689</v>
      </c>
      <c r="F14" s="87">
        <v>2438543.56</v>
      </c>
      <c r="G14" s="81">
        <f t="shared" si="0"/>
        <v>-689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75</v>
      </c>
      <c r="D15" s="88">
        <v>237572.02</v>
      </c>
      <c r="E15" s="84">
        <v>75</v>
      </c>
      <c r="F15" s="88">
        <v>237572.02</v>
      </c>
      <c r="G15" s="81">
        <f t="shared" si="0"/>
        <v>0</v>
      </c>
      <c r="H15" s="73"/>
    </row>
    <row r="16" spans="1:8" ht="26.25" x14ac:dyDescent="0.25">
      <c r="A16" s="83" t="s">
        <v>90</v>
      </c>
      <c r="B16" s="84" t="s">
        <v>35</v>
      </c>
      <c r="C16" s="84">
        <v>8</v>
      </c>
      <c r="D16" s="88">
        <v>25273.62</v>
      </c>
      <c r="E16" s="84">
        <v>8</v>
      </c>
      <c r="F16" s="88">
        <v>25273.62</v>
      </c>
      <c r="G16" s="81">
        <f t="shared" si="0"/>
        <v>0</v>
      </c>
      <c r="H16" s="73"/>
    </row>
    <row r="17" spans="1:8" ht="26.25" x14ac:dyDescent="0.25">
      <c r="A17" s="83" t="s">
        <v>97</v>
      </c>
      <c r="B17" s="84" t="s">
        <v>35</v>
      </c>
      <c r="C17" s="84">
        <v>20</v>
      </c>
      <c r="D17" s="88">
        <v>63767.28</v>
      </c>
      <c r="E17" s="84">
        <v>84</v>
      </c>
      <c r="F17" s="88">
        <v>135649.57999999999</v>
      </c>
      <c r="G17" s="81">
        <f t="shared" si="0"/>
        <v>-64</v>
      </c>
      <c r="H17" s="73" t="s">
        <v>10</v>
      </c>
    </row>
    <row r="19" spans="1:8" x14ac:dyDescent="0.25">
      <c r="A19" s="90" t="s">
        <v>98</v>
      </c>
      <c r="B19" s="94" t="s">
        <v>100</v>
      </c>
      <c r="C19" s="95"/>
    </row>
    <row r="20" spans="1:8" x14ac:dyDescent="0.25">
      <c r="A20" s="89"/>
      <c r="B20" s="91" t="s">
        <v>99</v>
      </c>
      <c r="C20" s="89"/>
      <c r="D20" s="89"/>
    </row>
    <row r="21" spans="1:8" x14ac:dyDescent="0.25">
      <c r="A21" s="89"/>
      <c r="B21" s="89"/>
      <c r="C21" s="89"/>
      <c r="D21" s="89"/>
      <c r="F21" s="65"/>
    </row>
    <row r="22" spans="1:8" x14ac:dyDescent="0.25">
      <c r="A22" s="90" t="s">
        <v>101</v>
      </c>
      <c r="B22" s="92" t="s">
        <v>102</v>
      </c>
      <c r="F22" s="65"/>
    </row>
    <row r="23" spans="1:8" x14ac:dyDescent="0.25">
      <c r="B23" s="96" t="s">
        <v>99</v>
      </c>
      <c r="C23" s="97"/>
    </row>
    <row r="26" spans="1:8" x14ac:dyDescent="0.25">
      <c r="F26" s="65"/>
    </row>
  </sheetData>
  <mergeCells count="11">
    <mergeCell ref="B19:C19"/>
    <mergeCell ref="B23:C23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zoomScaleNormal="100" zoomScaleSheetLayoutView="100" workbookViewId="0">
      <pane ySplit="9" topLeftCell="A10" activePane="bottomLeft" state="frozen"/>
      <selection pane="bottomLeft" activeCell="A20" sqref="A20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59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01"/>
      <c r="B8" s="103"/>
      <c r="C8" s="74" t="s">
        <v>6</v>
      </c>
      <c r="D8" s="74" t="s">
        <v>7</v>
      </c>
      <c r="E8" s="74" t="s">
        <v>6</v>
      </c>
      <c r="F8" s="74" t="s">
        <v>7</v>
      </c>
      <c r="G8" s="107"/>
      <c r="H8" s="107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19950</v>
      </c>
      <c r="D10" s="81">
        <v>1599825.6</v>
      </c>
      <c r="E10" s="80">
        <v>21851</v>
      </c>
      <c r="F10" s="81">
        <v>1596715.08</v>
      </c>
      <c r="G10" s="81">
        <f>C10-E10</f>
        <v>-1901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55200</v>
      </c>
      <c r="D11" s="81">
        <v>4427869.8</v>
      </c>
      <c r="E11" s="80">
        <v>54927</v>
      </c>
      <c r="F11" s="81">
        <v>4013700.53</v>
      </c>
      <c r="G11" s="81">
        <f>C11-E11</f>
        <v>273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20360</v>
      </c>
      <c r="D12" s="77">
        <v>1634304.6</v>
      </c>
      <c r="E12" s="76">
        <v>23180</v>
      </c>
      <c r="F12" s="77">
        <v>1693861.97</v>
      </c>
      <c r="G12" s="81">
        <f>C12-E12</f>
        <v>-2820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118</v>
      </c>
      <c r="D13" s="70">
        <v>257726.09</v>
      </c>
      <c r="E13" s="69">
        <v>118</v>
      </c>
      <c r="F13" s="70">
        <v>257726.09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247</v>
      </c>
      <c r="D14" s="87">
        <v>539535.1</v>
      </c>
      <c r="E14" s="86">
        <v>614</v>
      </c>
      <c r="F14" s="87">
        <v>520431.12</v>
      </c>
      <c r="G14" s="81">
        <f t="shared" si="0"/>
        <v>-367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498</v>
      </c>
      <c r="D15" s="88">
        <v>1088004.19</v>
      </c>
      <c r="E15" s="84">
        <v>518</v>
      </c>
      <c r="F15" s="88">
        <f>685994.85+191303.83</f>
        <v>877298.67999999993</v>
      </c>
      <c r="G15" s="81">
        <f t="shared" si="0"/>
        <v>-20</v>
      </c>
      <c r="H15" s="73" t="s">
        <v>10</v>
      </c>
    </row>
    <row r="16" spans="1:8" ht="26.25" x14ac:dyDescent="0.25">
      <c r="A16" s="83" t="s">
        <v>90</v>
      </c>
      <c r="B16" s="84" t="s">
        <v>35</v>
      </c>
      <c r="C16" s="84">
        <v>17</v>
      </c>
      <c r="D16" s="88">
        <v>37095.47</v>
      </c>
      <c r="E16" s="84">
        <v>16</v>
      </c>
      <c r="F16" s="88">
        <v>21159.200000000001</v>
      </c>
      <c r="G16" s="81">
        <f t="shared" si="0"/>
        <v>1</v>
      </c>
      <c r="H16" s="73" t="s">
        <v>10</v>
      </c>
    </row>
    <row r="17" spans="1:8" ht="26.25" x14ac:dyDescent="0.25">
      <c r="A17" s="83" t="s">
        <v>91</v>
      </c>
      <c r="B17" s="84" t="s">
        <v>35</v>
      </c>
      <c r="C17" s="84">
        <v>9</v>
      </c>
      <c r="D17" s="88">
        <v>19810.150000000001</v>
      </c>
      <c r="E17" s="84">
        <v>2</v>
      </c>
      <c r="F17" s="88">
        <v>2686.88</v>
      </c>
      <c r="G17" s="81">
        <f t="shared" si="0"/>
        <v>7</v>
      </c>
      <c r="H17" s="83" t="s">
        <v>93</v>
      </c>
    </row>
    <row r="20" spans="1:8" x14ac:dyDescent="0.25">
      <c r="A20" s="89" t="s">
        <v>94</v>
      </c>
      <c r="B20" s="89"/>
      <c r="C20" s="89"/>
      <c r="D20" s="89" t="s">
        <v>95</v>
      </c>
    </row>
    <row r="21" spans="1:8" x14ac:dyDescent="0.25">
      <c r="A21" s="89"/>
      <c r="B21" s="89"/>
      <c r="C21" s="89"/>
      <c r="D21" s="89"/>
      <c r="F21" s="65"/>
    </row>
    <row r="22" spans="1:8" x14ac:dyDescent="0.25">
      <c r="F22" s="65"/>
    </row>
    <row r="26" spans="1:8" x14ac:dyDescent="0.25">
      <c r="F26" s="65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I54"/>
  <sheetViews>
    <sheetView zoomScaleNormal="100" zoomScaleSheetLayoutView="100" workbookViewId="0">
      <selection activeCell="C39" sqref="C39:H45"/>
    </sheetView>
  </sheetViews>
  <sheetFormatPr defaultRowHeight="15" x14ac:dyDescent="0.25"/>
  <cols>
    <col min="1" max="1" width="64.28515625" style="1" customWidth="1"/>
    <col min="2" max="2" width="12" style="1" customWidth="1"/>
    <col min="3" max="3" width="13.42578125" style="1" customWidth="1"/>
    <col min="4" max="4" width="16.140625" style="1" customWidth="1"/>
    <col min="5" max="5" width="13.7109375" style="1" customWidth="1"/>
    <col min="6" max="6" width="16.140625" style="1" customWidth="1"/>
    <col min="7" max="7" width="16" style="1" customWidth="1"/>
    <col min="8" max="8" width="14.140625" style="1" customWidth="1"/>
    <col min="9" max="16384" width="9.140625" style="1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59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10"/>
      <c r="B8" s="108"/>
      <c r="C8" s="6" t="s">
        <v>6</v>
      </c>
      <c r="D8" s="6" t="s">
        <v>7</v>
      </c>
      <c r="E8" s="6" t="s">
        <v>6</v>
      </c>
      <c r="F8" s="6" t="s">
        <v>7</v>
      </c>
      <c r="G8" s="109"/>
      <c r="H8" s="109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38" si="0">C10-E10</f>
        <v>-4</v>
      </c>
      <c r="H10" s="8" t="s">
        <v>10</v>
      </c>
    </row>
    <row r="11" spans="1:8" ht="39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x14ac:dyDescent="0.25">
      <c r="A23" s="13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x14ac:dyDescent="0.25">
      <c r="A24" s="13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x14ac:dyDescent="0.25">
      <c r="A28" s="13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x14ac:dyDescent="0.25">
      <c r="A33" s="13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24"/>
    </row>
    <row r="37" spans="1:9" ht="39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24"/>
    </row>
    <row r="38" spans="1:9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24"/>
    </row>
    <row r="39" spans="1:9" ht="37.5" customHeight="1" x14ac:dyDescent="0.25">
      <c r="A39" s="40" t="s">
        <v>43</v>
      </c>
      <c r="B39" s="40" t="s">
        <v>35</v>
      </c>
      <c r="C39" s="41">
        <v>65128</v>
      </c>
      <c r="D39" s="42">
        <v>13792427</v>
      </c>
      <c r="E39" s="41">
        <v>76048</v>
      </c>
      <c r="F39" s="42">
        <v>12822643</v>
      </c>
      <c r="G39" s="43">
        <f>C39-E39</f>
        <v>-10920</v>
      </c>
      <c r="H39" s="44"/>
      <c r="I39" s="24"/>
    </row>
    <row r="40" spans="1:9" ht="52.5" customHeight="1" x14ac:dyDescent="0.25">
      <c r="A40" s="40" t="s">
        <v>44</v>
      </c>
      <c r="B40" s="40" t="s">
        <v>35</v>
      </c>
      <c r="C40" s="41">
        <v>160500</v>
      </c>
      <c r="D40" s="42">
        <v>20228893</v>
      </c>
      <c r="E40" s="41">
        <v>155851</v>
      </c>
      <c r="F40" s="42">
        <v>18806543</v>
      </c>
      <c r="G40" s="43">
        <f>C40-E40</f>
        <v>4649</v>
      </c>
      <c r="H40" s="44" t="s">
        <v>10</v>
      </c>
      <c r="I40" s="24"/>
    </row>
    <row r="41" spans="1:9" ht="25.7" customHeight="1" x14ac:dyDescent="0.25">
      <c r="A41" s="40" t="s">
        <v>45</v>
      </c>
      <c r="B41" s="40" t="s">
        <v>35</v>
      </c>
      <c r="C41" s="41">
        <v>116500</v>
      </c>
      <c r="D41" s="42">
        <v>11953436.460000001</v>
      </c>
      <c r="E41" s="41">
        <v>116500</v>
      </c>
      <c r="F41" s="42">
        <v>11112956.17</v>
      </c>
      <c r="G41" s="43">
        <f t="shared" ref="G41:G45" si="1">C41-E41</f>
        <v>0</v>
      </c>
      <c r="H41" s="44"/>
      <c r="I41" s="24"/>
    </row>
    <row r="42" spans="1:9" ht="45" customHeight="1" x14ac:dyDescent="0.25">
      <c r="A42" s="40" t="s">
        <v>46</v>
      </c>
      <c r="B42" s="40" t="s">
        <v>35</v>
      </c>
      <c r="C42" s="41">
        <v>32</v>
      </c>
      <c r="D42" s="42">
        <v>26284556</v>
      </c>
      <c r="E42" s="41">
        <v>32</v>
      </c>
      <c r="F42" s="42">
        <v>25718583</v>
      </c>
      <c r="G42" s="43">
        <f t="shared" si="1"/>
        <v>0</v>
      </c>
      <c r="H42" s="44"/>
      <c r="I42" s="24"/>
    </row>
    <row r="43" spans="1:9" ht="39" x14ac:dyDescent="0.25">
      <c r="A43" s="40" t="s">
        <v>13</v>
      </c>
      <c r="B43" s="40" t="s">
        <v>9</v>
      </c>
      <c r="C43" s="41">
        <v>713</v>
      </c>
      <c r="D43" s="42">
        <v>93408279.780000001</v>
      </c>
      <c r="E43" s="41">
        <v>685</v>
      </c>
      <c r="F43" s="42">
        <v>87813948.180000007</v>
      </c>
      <c r="G43" s="43">
        <f t="shared" si="1"/>
        <v>28</v>
      </c>
      <c r="H43" s="44" t="s">
        <v>10</v>
      </c>
      <c r="I43" s="24"/>
    </row>
    <row r="44" spans="1:9" ht="26.25" x14ac:dyDescent="0.25">
      <c r="A44" s="40" t="s">
        <v>47</v>
      </c>
      <c r="B44" s="40" t="s">
        <v>9</v>
      </c>
      <c r="C44" s="41">
        <v>40</v>
      </c>
      <c r="D44" s="42">
        <v>3881733</v>
      </c>
      <c r="E44" s="41">
        <v>40</v>
      </c>
      <c r="F44" s="42">
        <v>3881733</v>
      </c>
      <c r="G44" s="43">
        <f t="shared" si="1"/>
        <v>0</v>
      </c>
      <c r="H44" s="44"/>
      <c r="I44" s="24"/>
    </row>
    <row r="45" spans="1:9" x14ac:dyDescent="0.25">
      <c r="A45" s="40" t="s">
        <v>48</v>
      </c>
      <c r="B45" s="40" t="s">
        <v>35</v>
      </c>
      <c r="C45" s="41">
        <v>400</v>
      </c>
      <c r="D45" s="42">
        <v>22390547.52</v>
      </c>
      <c r="E45" s="41">
        <v>400</v>
      </c>
      <c r="F45" s="42">
        <v>21908421.739999998</v>
      </c>
      <c r="G45" s="43">
        <f t="shared" si="1"/>
        <v>0</v>
      </c>
      <c r="H45" s="44"/>
      <c r="I45" s="24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>C46-E46</f>
        <v>-1.7999999999999972</v>
      </c>
      <c r="H46" s="30" t="s">
        <v>10</v>
      </c>
      <c r="I46" s="24"/>
    </row>
    <row r="47" spans="1:9" ht="36.75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>C47-E47</f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8"/>
  <sheetViews>
    <sheetView topLeftCell="A46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59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10"/>
      <c r="B8" s="108"/>
      <c r="C8" s="6" t="s">
        <v>6</v>
      </c>
      <c r="D8" s="6" t="s">
        <v>7</v>
      </c>
      <c r="E8" s="6" t="s">
        <v>6</v>
      </c>
      <c r="F8" s="6" t="s">
        <v>7</v>
      </c>
      <c r="G8" s="109"/>
      <c r="H8" s="109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11</v>
      </c>
      <c r="B10" s="10" t="s">
        <v>9</v>
      </c>
      <c r="C10" s="63">
        <v>516</v>
      </c>
      <c r="D10" s="12">
        <v>146284250.67999998</v>
      </c>
      <c r="E10" s="63">
        <v>515</v>
      </c>
      <c r="F10" s="12">
        <v>139494497.94</v>
      </c>
      <c r="G10" s="12">
        <f t="shared" ref="G10:G49" si="0">C10-E10</f>
        <v>1</v>
      </c>
      <c r="H10" s="8" t="s">
        <v>10</v>
      </c>
    </row>
    <row r="11" spans="1:8" ht="39" x14ac:dyDescent="0.25">
      <c r="A11" s="9" t="s">
        <v>18</v>
      </c>
      <c r="B11" s="10" t="s">
        <v>9</v>
      </c>
      <c r="C11" s="63">
        <v>1276</v>
      </c>
      <c r="D11" s="12">
        <v>320841675.19</v>
      </c>
      <c r="E11" s="63">
        <v>1252</v>
      </c>
      <c r="F11" s="12">
        <v>306045655.49000001</v>
      </c>
      <c r="G11" s="12">
        <f t="shared" si="0"/>
        <v>24</v>
      </c>
      <c r="H11" s="8" t="s">
        <v>10</v>
      </c>
    </row>
    <row r="12" spans="1:8" ht="39" x14ac:dyDescent="0.25">
      <c r="A12" s="9" t="s">
        <v>20</v>
      </c>
      <c r="B12" s="10" t="s">
        <v>9</v>
      </c>
      <c r="C12" s="63">
        <v>13</v>
      </c>
      <c r="D12" s="12">
        <v>1348297.98</v>
      </c>
      <c r="E12" s="63">
        <v>16</v>
      </c>
      <c r="F12" s="12">
        <v>1285499.3299999998</v>
      </c>
      <c r="G12" s="12">
        <f t="shared" si="0"/>
        <v>-3</v>
      </c>
      <c r="H12" s="8" t="s">
        <v>10</v>
      </c>
    </row>
    <row r="13" spans="1:8" ht="39" x14ac:dyDescent="0.25">
      <c r="A13" s="9" t="s">
        <v>19</v>
      </c>
      <c r="B13" s="10" t="s">
        <v>9</v>
      </c>
      <c r="C13" s="63">
        <v>52</v>
      </c>
      <c r="D13" s="12">
        <v>17851479.93</v>
      </c>
      <c r="E13" s="63">
        <v>54</v>
      </c>
      <c r="F13" s="12">
        <v>17020025.129999999</v>
      </c>
      <c r="G13" s="12">
        <f t="shared" si="0"/>
        <v>-2</v>
      </c>
      <c r="H13" s="8" t="s">
        <v>10</v>
      </c>
    </row>
    <row r="14" spans="1:8" ht="39" x14ac:dyDescent="0.25">
      <c r="A14" s="9" t="s">
        <v>79</v>
      </c>
      <c r="B14" s="10" t="s">
        <v>9</v>
      </c>
      <c r="C14" s="63">
        <v>300</v>
      </c>
      <c r="D14" s="12">
        <v>160965608.34</v>
      </c>
      <c r="E14" s="63">
        <v>304</v>
      </c>
      <c r="F14" s="12">
        <v>153468435.66</v>
      </c>
      <c r="G14" s="12">
        <f t="shared" si="0"/>
        <v>-4</v>
      </c>
      <c r="H14" s="8" t="s">
        <v>10</v>
      </c>
    </row>
    <row r="15" spans="1:8" ht="39" x14ac:dyDescent="0.25">
      <c r="A15" s="9" t="s">
        <v>78</v>
      </c>
      <c r="B15" s="10" t="s">
        <v>9</v>
      </c>
      <c r="C15" s="63">
        <v>1</v>
      </c>
      <c r="D15" s="12">
        <v>69419.33</v>
      </c>
      <c r="E15" s="63">
        <v>1</v>
      </c>
      <c r="F15" s="12">
        <v>66186.040000000008</v>
      </c>
      <c r="G15" s="12">
        <f t="shared" si="0"/>
        <v>0</v>
      </c>
      <c r="H15" s="8"/>
    </row>
    <row r="16" spans="1:8" ht="39" x14ac:dyDescent="0.25">
      <c r="A16" s="9" t="s">
        <v>14</v>
      </c>
      <c r="B16" s="10" t="s">
        <v>9</v>
      </c>
      <c r="C16" s="63">
        <v>171</v>
      </c>
      <c r="D16" s="12">
        <v>9456407.8200000003</v>
      </c>
      <c r="E16" s="63">
        <v>204</v>
      </c>
      <c r="F16" s="12">
        <v>8975267.7999999989</v>
      </c>
      <c r="G16" s="12">
        <f t="shared" si="0"/>
        <v>-33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63">
        <v>1991</v>
      </c>
      <c r="D17" s="12">
        <v>21617069.989999998</v>
      </c>
      <c r="E17" s="63">
        <v>1942</v>
      </c>
      <c r="F17" s="12">
        <v>20655671.199999999</v>
      </c>
      <c r="G17" s="12">
        <f t="shared" si="0"/>
        <v>49</v>
      </c>
      <c r="H17" s="8" t="s">
        <v>10</v>
      </c>
    </row>
    <row r="18" spans="1:8" ht="39" x14ac:dyDescent="0.25">
      <c r="A18" s="9" t="s">
        <v>16</v>
      </c>
      <c r="B18" s="10" t="s">
        <v>9</v>
      </c>
      <c r="C18" s="63">
        <v>1623</v>
      </c>
      <c r="D18" s="12">
        <v>226969375.63</v>
      </c>
      <c r="E18" s="63">
        <v>1625</v>
      </c>
      <c r="F18" s="12">
        <v>218049718.72999999</v>
      </c>
      <c r="G18" s="12">
        <f t="shared" si="0"/>
        <v>-2</v>
      </c>
      <c r="H18" s="8" t="s">
        <v>10</v>
      </c>
    </row>
    <row r="19" spans="1:8" ht="39" x14ac:dyDescent="0.25">
      <c r="A19" s="9" t="s">
        <v>23</v>
      </c>
      <c r="B19" s="10" t="s">
        <v>9</v>
      </c>
      <c r="C19" s="63">
        <v>70</v>
      </c>
      <c r="D19" s="12">
        <v>15169638.720000001</v>
      </c>
      <c r="E19" s="63">
        <v>73</v>
      </c>
      <c r="F19" s="12">
        <v>14573487.93</v>
      </c>
      <c r="G19" s="12">
        <f t="shared" si="0"/>
        <v>-3</v>
      </c>
      <c r="H19" s="8" t="s">
        <v>10</v>
      </c>
    </row>
    <row r="20" spans="1:8" ht="39" x14ac:dyDescent="0.25">
      <c r="A20" s="64" t="s">
        <v>38</v>
      </c>
      <c r="B20" s="10" t="s">
        <v>9</v>
      </c>
      <c r="C20" s="63">
        <v>7</v>
      </c>
      <c r="D20" s="12">
        <v>3570830.75</v>
      </c>
      <c r="E20" s="63">
        <v>8</v>
      </c>
      <c r="F20" s="12">
        <v>3430500.87</v>
      </c>
      <c r="G20" s="12">
        <f t="shared" si="0"/>
        <v>-1</v>
      </c>
      <c r="H20" s="8" t="s">
        <v>10</v>
      </c>
    </row>
    <row r="21" spans="1:8" ht="26.25" x14ac:dyDescent="0.25">
      <c r="A21" s="9" t="s">
        <v>77</v>
      </c>
      <c r="B21" s="10" t="s">
        <v>9</v>
      </c>
      <c r="C21" s="63">
        <v>3</v>
      </c>
      <c r="D21" s="12">
        <v>701641.8600000001</v>
      </c>
      <c r="E21" s="63">
        <v>3</v>
      </c>
      <c r="F21" s="12">
        <v>674068.08</v>
      </c>
      <c r="G21" s="12">
        <f t="shared" si="0"/>
        <v>0</v>
      </c>
      <c r="H21" s="8"/>
    </row>
    <row r="22" spans="1:8" ht="39" x14ac:dyDescent="0.25">
      <c r="A22" s="64" t="s">
        <v>76</v>
      </c>
      <c r="B22" s="10" t="s">
        <v>9</v>
      </c>
      <c r="C22" s="63">
        <v>3</v>
      </c>
      <c r="D22" s="12">
        <v>1878300</v>
      </c>
      <c r="E22" s="63">
        <v>3</v>
      </c>
      <c r="F22" s="12">
        <v>1804484.79</v>
      </c>
      <c r="G22" s="12">
        <f t="shared" si="0"/>
        <v>0</v>
      </c>
      <c r="H22" s="8"/>
    </row>
    <row r="23" spans="1:8" ht="39" x14ac:dyDescent="0.25">
      <c r="A23" s="9" t="s">
        <v>24</v>
      </c>
      <c r="B23" s="10" t="s">
        <v>9</v>
      </c>
      <c r="C23" s="63">
        <v>1432</v>
      </c>
      <c r="D23" s="12">
        <v>279343162.30000001</v>
      </c>
      <c r="E23" s="63">
        <v>1438</v>
      </c>
      <c r="F23" s="12">
        <v>268365270.86000001</v>
      </c>
      <c r="G23" s="12">
        <f t="shared" si="0"/>
        <v>-6</v>
      </c>
      <c r="H23" s="8" t="s">
        <v>10</v>
      </c>
    </row>
    <row r="24" spans="1:8" ht="39" x14ac:dyDescent="0.25">
      <c r="A24" s="9" t="s">
        <v>75</v>
      </c>
      <c r="B24" s="10" t="s">
        <v>9</v>
      </c>
      <c r="C24" s="63">
        <v>3</v>
      </c>
      <c r="D24" s="12">
        <v>823152.64999999991</v>
      </c>
      <c r="E24" s="63">
        <v>2</v>
      </c>
      <c r="F24" s="12">
        <v>790803.61</v>
      </c>
      <c r="G24" s="12">
        <f t="shared" si="0"/>
        <v>1</v>
      </c>
      <c r="H24" s="8" t="s">
        <v>10</v>
      </c>
    </row>
    <row r="25" spans="1:8" ht="39" x14ac:dyDescent="0.25">
      <c r="A25" s="9" t="s">
        <v>74</v>
      </c>
      <c r="B25" s="10" t="s">
        <v>9</v>
      </c>
      <c r="C25" s="63">
        <v>6</v>
      </c>
      <c r="D25" s="12">
        <v>3060712.07</v>
      </c>
      <c r="E25" s="63">
        <v>6</v>
      </c>
      <c r="F25" s="12">
        <v>2940429.31</v>
      </c>
      <c r="G25" s="12">
        <f t="shared" si="0"/>
        <v>0</v>
      </c>
      <c r="H25" s="8"/>
    </row>
    <row r="26" spans="1:8" ht="39" x14ac:dyDescent="0.25">
      <c r="A26" s="9" t="s">
        <v>73</v>
      </c>
      <c r="B26" s="10" t="s">
        <v>9</v>
      </c>
      <c r="C26" s="63">
        <v>2</v>
      </c>
      <c r="D26" s="12">
        <v>1252200.01</v>
      </c>
      <c r="E26" s="63">
        <v>2</v>
      </c>
      <c r="F26" s="12">
        <v>1202989.8699999999</v>
      </c>
      <c r="G26" s="12">
        <f t="shared" si="0"/>
        <v>0</v>
      </c>
      <c r="H26" s="8"/>
    </row>
    <row r="27" spans="1:8" ht="39" x14ac:dyDescent="0.25">
      <c r="A27" s="9" t="s">
        <v>72</v>
      </c>
      <c r="B27" s="10" t="s">
        <v>9</v>
      </c>
      <c r="C27" s="63">
        <v>7</v>
      </c>
      <c r="D27" s="12">
        <v>1886477.3499999999</v>
      </c>
      <c r="E27" s="63">
        <v>4</v>
      </c>
      <c r="F27" s="12">
        <v>1812340.78</v>
      </c>
      <c r="G27" s="12">
        <f t="shared" si="0"/>
        <v>3</v>
      </c>
      <c r="H27" s="8" t="s">
        <v>10</v>
      </c>
    </row>
    <row r="28" spans="1:8" ht="39" x14ac:dyDescent="0.25">
      <c r="A28" s="9" t="s">
        <v>71</v>
      </c>
      <c r="B28" s="10" t="s">
        <v>9</v>
      </c>
      <c r="C28" s="63">
        <v>82</v>
      </c>
      <c r="D28" s="12">
        <v>22499505.719999999</v>
      </c>
      <c r="E28" s="63">
        <v>94</v>
      </c>
      <c r="F28" s="12">
        <v>21615298.899999999</v>
      </c>
      <c r="G28" s="12">
        <f t="shared" si="0"/>
        <v>-12</v>
      </c>
      <c r="H28" s="8" t="s">
        <v>10</v>
      </c>
    </row>
    <row r="29" spans="1:8" ht="39" x14ac:dyDescent="0.25">
      <c r="A29" s="9" t="s">
        <v>27</v>
      </c>
      <c r="B29" s="10" t="s">
        <v>9</v>
      </c>
      <c r="C29" s="63">
        <v>179</v>
      </c>
      <c r="D29" s="12">
        <v>27173269.100000001</v>
      </c>
      <c r="E29" s="63">
        <v>176</v>
      </c>
      <c r="F29" s="12">
        <v>26105388.300000001</v>
      </c>
      <c r="G29" s="12">
        <f t="shared" si="0"/>
        <v>3</v>
      </c>
      <c r="H29" s="8" t="s">
        <v>10</v>
      </c>
    </row>
    <row r="30" spans="1:8" ht="39" x14ac:dyDescent="0.25">
      <c r="A30" s="9" t="s">
        <v>70</v>
      </c>
      <c r="B30" s="10" t="s">
        <v>9</v>
      </c>
      <c r="C30" s="63">
        <v>1</v>
      </c>
      <c r="D30" s="12">
        <v>373691.21</v>
      </c>
      <c r="E30" s="63">
        <v>0</v>
      </c>
      <c r="F30" s="12">
        <v>359005.54000000004</v>
      </c>
      <c r="G30" s="12">
        <f t="shared" si="0"/>
        <v>1</v>
      </c>
      <c r="H30" s="8" t="s">
        <v>10</v>
      </c>
    </row>
    <row r="31" spans="1:8" ht="39" x14ac:dyDescent="0.25">
      <c r="A31" s="9" t="s">
        <v>69</v>
      </c>
      <c r="B31" s="10" t="s">
        <v>9</v>
      </c>
      <c r="C31" s="63">
        <v>207</v>
      </c>
      <c r="D31" s="12">
        <v>39026920.649999999</v>
      </c>
      <c r="E31" s="63">
        <v>210</v>
      </c>
      <c r="F31" s="12">
        <v>37493203.859999999</v>
      </c>
      <c r="G31" s="12">
        <f t="shared" si="0"/>
        <v>-3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63">
        <v>9</v>
      </c>
      <c r="D32" s="12">
        <v>2664219.6999999997</v>
      </c>
      <c r="E32" s="63">
        <v>9</v>
      </c>
      <c r="F32" s="12">
        <v>2559518.6799999997</v>
      </c>
      <c r="G32" s="12">
        <f t="shared" si="0"/>
        <v>0</v>
      </c>
      <c r="H32" s="8"/>
    </row>
    <row r="33" spans="1:9" ht="39" x14ac:dyDescent="0.25">
      <c r="A33" s="9" t="s">
        <v>68</v>
      </c>
      <c r="B33" s="10" t="s">
        <v>9</v>
      </c>
      <c r="C33" s="63">
        <v>2</v>
      </c>
      <c r="D33" s="12">
        <v>2393612.71</v>
      </c>
      <c r="E33" s="63">
        <v>2</v>
      </c>
      <c r="F33" s="12">
        <v>2299546.2600000002</v>
      </c>
      <c r="G33" s="12">
        <f t="shared" si="0"/>
        <v>0</v>
      </c>
      <c r="H33" s="8"/>
    </row>
    <row r="34" spans="1:9" ht="39" x14ac:dyDescent="0.25">
      <c r="A34" s="9" t="s">
        <v>8</v>
      </c>
      <c r="B34" s="10" t="s">
        <v>9</v>
      </c>
      <c r="C34" s="63">
        <v>1135</v>
      </c>
      <c r="D34" s="12">
        <v>37578633.059999995</v>
      </c>
      <c r="E34" s="63">
        <v>1219</v>
      </c>
      <c r="F34" s="12">
        <v>34028668.299999997</v>
      </c>
      <c r="G34" s="12">
        <f t="shared" si="0"/>
        <v>-84</v>
      </c>
      <c r="H34" s="8" t="s">
        <v>10</v>
      </c>
    </row>
    <row r="35" spans="1:9" ht="39" x14ac:dyDescent="0.25">
      <c r="A35" s="9" t="s">
        <v>67</v>
      </c>
      <c r="B35" s="28" t="s">
        <v>60</v>
      </c>
      <c r="C35" s="63">
        <v>548273</v>
      </c>
      <c r="D35" s="25">
        <v>75254821.940000013</v>
      </c>
      <c r="E35" s="63">
        <v>513699</v>
      </c>
      <c r="F35" s="25">
        <v>69985782.829999998</v>
      </c>
      <c r="G35" s="12">
        <f t="shared" si="0"/>
        <v>34574</v>
      </c>
      <c r="H35" s="8" t="s">
        <v>10</v>
      </c>
    </row>
    <row r="36" spans="1:9" ht="39" x14ac:dyDescent="0.25">
      <c r="A36" s="9" t="s">
        <v>66</v>
      </c>
      <c r="B36" s="28" t="s">
        <v>60</v>
      </c>
      <c r="C36" s="62">
        <v>53509</v>
      </c>
      <c r="D36" s="19">
        <v>11153100.449999999</v>
      </c>
      <c r="E36" s="62">
        <v>60273</v>
      </c>
      <c r="F36" s="19">
        <v>10372205.34</v>
      </c>
      <c r="G36" s="26">
        <f t="shared" si="0"/>
        <v>-6764</v>
      </c>
      <c r="H36" s="8" t="s">
        <v>10</v>
      </c>
      <c r="I36" s="56"/>
    </row>
    <row r="37" spans="1:9" ht="39" x14ac:dyDescent="0.25">
      <c r="A37" s="9" t="s">
        <v>65</v>
      </c>
      <c r="B37" s="28" t="s">
        <v>60</v>
      </c>
      <c r="C37" s="62">
        <v>19875</v>
      </c>
      <c r="D37" s="19">
        <v>4255031.1100000003</v>
      </c>
      <c r="E37" s="62">
        <v>20990</v>
      </c>
      <c r="F37" s="19">
        <v>3957110.99</v>
      </c>
      <c r="G37" s="26">
        <f t="shared" si="0"/>
        <v>-1115</v>
      </c>
      <c r="H37" s="8" t="s">
        <v>10</v>
      </c>
      <c r="I37" s="56"/>
    </row>
    <row r="38" spans="1:9" ht="39" x14ac:dyDescent="0.25">
      <c r="A38" s="9" t="s">
        <v>64</v>
      </c>
      <c r="B38" s="28" t="s">
        <v>60</v>
      </c>
      <c r="C38" s="62">
        <v>88942</v>
      </c>
      <c r="D38" s="19">
        <v>19200005.219999999</v>
      </c>
      <c r="E38" s="62">
        <v>85334</v>
      </c>
      <c r="F38" s="19">
        <v>17855698.289999999</v>
      </c>
      <c r="G38" s="26">
        <f t="shared" si="0"/>
        <v>3608</v>
      </c>
      <c r="H38" s="8" t="s">
        <v>10</v>
      </c>
      <c r="I38" s="56"/>
    </row>
    <row r="39" spans="1:9" ht="37.5" customHeight="1" x14ac:dyDescent="0.25">
      <c r="A39" s="9" t="s">
        <v>63</v>
      </c>
      <c r="B39" s="28" t="s">
        <v>60</v>
      </c>
      <c r="C39" s="59">
        <v>15080</v>
      </c>
      <c r="D39" s="58">
        <v>3367556</v>
      </c>
      <c r="E39" s="59">
        <v>15628</v>
      </c>
      <c r="F39" s="58">
        <v>3131773.31</v>
      </c>
      <c r="G39" s="57">
        <f t="shared" si="0"/>
        <v>-548</v>
      </c>
      <c r="H39" s="8" t="s">
        <v>10</v>
      </c>
      <c r="I39" s="56"/>
    </row>
    <row r="40" spans="1:9" ht="48.75" customHeight="1" x14ac:dyDescent="0.25">
      <c r="A40" s="9" t="s">
        <v>62</v>
      </c>
      <c r="B40" s="28" t="s">
        <v>60</v>
      </c>
      <c r="C40" s="59">
        <v>12635</v>
      </c>
      <c r="D40" s="58">
        <v>2821556.37</v>
      </c>
      <c r="E40" s="59">
        <v>12729</v>
      </c>
      <c r="F40" s="58">
        <v>2624002.37</v>
      </c>
      <c r="G40" s="57">
        <f t="shared" si="0"/>
        <v>-94</v>
      </c>
      <c r="H40" s="8" t="s">
        <v>10</v>
      </c>
      <c r="I40" s="56"/>
    </row>
    <row r="41" spans="1:9" ht="42.75" customHeight="1" x14ac:dyDescent="0.25">
      <c r="A41" s="9" t="s">
        <v>12</v>
      </c>
      <c r="B41" s="10" t="s">
        <v>9</v>
      </c>
      <c r="C41" s="59">
        <v>466</v>
      </c>
      <c r="D41" s="58">
        <v>3851218.58</v>
      </c>
      <c r="E41" s="59">
        <v>496</v>
      </c>
      <c r="F41" s="58">
        <v>1292957.1599999999</v>
      </c>
      <c r="G41" s="57">
        <f t="shared" si="0"/>
        <v>-30</v>
      </c>
      <c r="H41" s="8" t="s">
        <v>10</v>
      </c>
      <c r="I41" s="56"/>
    </row>
    <row r="42" spans="1:9" ht="45" customHeight="1" x14ac:dyDescent="0.25">
      <c r="A42" s="9" t="s">
        <v>30</v>
      </c>
      <c r="B42" s="10" t="s">
        <v>9</v>
      </c>
      <c r="C42" s="59">
        <v>20</v>
      </c>
      <c r="D42" s="58">
        <v>743200</v>
      </c>
      <c r="E42" s="59">
        <v>0</v>
      </c>
      <c r="F42" s="58">
        <v>714366</v>
      </c>
      <c r="G42" s="57">
        <f t="shared" si="0"/>
        <v>20</v>
      </c>
      <c r="H42" s="61"/>
      <c r="I42" s="56"/>
    </row>
    <row r="43" spans="1:9" ht="26.25" x14ac:dyDescent="0.25">
      <c r="A43" s="9" t="s">
        <v>31</v>
      </c>
      <c r="B43" s="10" t="s">
        <v>9</v>
      </c>
      <c r="C43" s="59">
        <v>52</v>
      </c>
      <c r="D43" s="58">
        <v>3564090.27</v>
      </c>
      <c r="E43" s="59">
        <v>52</v>
      </c>
      <c r="F43" s="58">
        <v>3419518.58</v>
      </c>
      <c r="G43" s="57">
        <f t="shared" si="0"/>
        <v>0</v>
      </c>
      <c r="H43" s="60"/>
      <c r="I43" s="56"/>
    </row>
    <row r="44" spans="1:9" ht="39" x14ac:dyDescent="0.25">
      <c r="A44" s="9" t="s">
        <v>61</v>
      </c>
      <c r="B44" s="10" t="s">
        <v>9</v>
      </c>
      <c r="C44" s="59">
        <v>5</v>
      </c>
      <c r="D44" s="58">
        <v>273264.84000000003</v>
      </c>
      <c r="E44" s="59">
        <v>6</v>
      </c>
      <c r="F44" s="58">
        <v>262180.28000000003</v>
      </c>
      <c r="G44" s="57">
        <f t="shared" si="0"/>
        <v>-1</v>
      </c>
      <c r="H44" s="8" t="s">
        <v>10</v>
      </c>
      <c r="I44" s="56"/>
    </row>
    <row r="45" spans="1:9" ht="39" x14ac:dyDescent="0.25">
      <c r="A45" s="9" t="s">
        <v>33</v>
      </c>
      <c r="B45" s="10" t="s">
        <v>9</v>
      </c>
      <c r="C45" s="59">
        <v>97</v>
      </c>
      <c r="D45" s="58">
        <v>5301337.8899999997</v>
      </c>
      <c r="E45" s="59">
        <v>101</v>
      </c>
      <c r="F45" s="58">
        <v>5086297.5</v>
      </c>
      <c r="G45" s="57">
        <f t="shared" si="0"/>
        <v>-4</v>
      </c>
      <c r="H45" s="8" t="s">
        <v>10</v>
      </c>
      <c r="I45" s="56"/>
    </row>
    <row r="46" spans="1:9" ht="26.25" x14ac:dyDescent="0.25">
      <c r="A46" s="9" t="s">
        <v>32</v>
      </c>
      <c r="B46" s="10" t="s">
        <v>9</v>
      </c>
      <c r="C46" s="55">
        <v>19</v>
      </c>
      <c r="D46" s="29">
        <v>1302263.75</v>
      </c>
      <c r="E46" s="55">
        <v>19</v>
      </c>
      <c r="F46" s="29">
        <v>1249439.48</v>
      </c>
      <c r="G46" s="29">
        <f t="shared" si="0"/>
        <v>0</v>
      </c>
      <c r="H46" s="30"/>
      <c r="I46" s="56"/>
    </row>
    <row r="47" spans="1:9" ht="39" x14ac:dyDescent="0.25">
      <c r="A47" s="20" t="s">
        <v>34</v>
      </c>
      <c r="B47" s="21" t="s">
        <v>35</v>
      </c>
      <c r="C47" s="55">
        <v>50</v>
      </c>
      <c r="D47" s="29">
        <v>4278513.92</v>
      </c>
      <c r="E47" s="55">
        <v>46</v>
      </c>
      <c r="F47" s="29">
        <v>3947262.52</v>
      </c>
      <c r="G47" s="29">
        <f t="shared" si="0"/>
        <v>4</v>
      </c>
      <c r="H47" s="8" t="s">
        <v>10</v>
      </c>
    </row>
    <row r="48" spans="1:9" ht="39" x14ac:dyDescent="0.25">
      <c r="A48" s="54" t="s">
        <v>56</v>
      </c>
      <c r="B48" s="53" t="s">
        <v>35</v>
      </c>
      <c r="C48" s="49">
        <v>16100</v>
      </c>
      <c r="D48" s="47">
        <v>11407818.449999999</v>
      </c>
      <c r="E48" s="48">
        <v>16443</v>
      </c>
      <c r="F48" s="47">
        <v>11396346.6</v>
      </c>
      <c r="G48" s="47">
        <f t="shared" si="0"/>
        <v>-343</v>
      </c>
      <c r="H48" s="52" t="s">
        <v>10</v>
      </c>
    </row>
    <row r="49" spans="1:8" ht="36.75" x14ac:dyDescent="0.25">
      <c r="A49" s="51" t="s">
        <v>58</v>
      </c>
      <c r="B49" s="50" t="s">
        <v>60</v>
      </c>
      <c r="C49" s="49">
        <v>3502</v>
      </c>
      <c r="D49" s="47">
        <v>2974138.44</v>
      </c>
      <c r="E49" s="48"/>
      <c r="F49" s="47">
        <v>2430745.29</v>
      </c>
      <c r="G49" s="47">
        <f t="shared" si="0"/>
        <v>3502</v>
      </c>
      <c r="H49" s="46"/>
    </row>
    <row r="50" spans="1:8" ht="57.75" customHeight="1" x14ac:dyDescent="0.25">
      <c r="A50" s="37"/>
      <c r="B50" s="38" t="s">
        <v>36</v>
      </c>
      <c r="C50" s="39" t="s">
        <v>37</v>
      </c>
      <c r="D50" s="33">
        <f>SUM(D10:D49)-D48-D49</f>
        <v>1480165513.0900002</v>
      </c>
      <c r="E50" s="10" t="s">
        <v>37</v>
      </c>
      <c r="F50" s="33">
        <f>SUM(F10:F49)-F48-F49</f>
        <v>1409014557.9099991</v>
      </c>
      <c r="G50" s="31">
        <v>0</v>
      </c>
      <c r="H50" s="32"/>
    </row>
    <row r="53" spans="1:8" x14ac:dyDescent="0.25">
      <c r="A53" s="71" t="s">
        <v>86</v>
      </c>
      <c r="D53" s="33">
        <v>1480165513.0900002</v>
      </c>
      <c r="F53" s="65">
        <v>1409014557.9099991</v>
      </c>
    </row>
    <row r="58" spans="1:8" x14ac:dyDescent="0.25">
      <c r="F58" s="72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9"/>
  <sheetViews>
    <sheetView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59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22.5" customHeight="1" x14ac:dyDescent="0.25">
      <c r="A8" s="110"/>
      <c r="B8" s="108"/>
      <c r="C8" s="6" t="s">
        <v>6</v>
      </c>
      <c r="D8" s="6" t="s">
        <v>7</v>
      </c>
      <c r="E8" s="6" t="s">
        <v>6</v>
      </c>
      <c r="F8" s="6" t="s">
        <v>7</v>
      </c>
      <c r="G8" s="109"/>
      <c r="H8" s="109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37.5" customHeight="1" x14ac:dyDescent="0.25">
      <c r="A39" s="60" t="s">
        <v>43</v>
      </c>
      <c r="B39" s="60" t="s">
        <v>35</v>
      </c>
      <c r="C39" s="67">
        <v>65128</v>
      </c>
      <c r="D39" s="58">
        <v>13792427</v>
      </c>
      <c r="E39" s="67">
        <v>76048</v>
      </c>
      <c r="F39" s="58">
        <v>12822643</v>
      </c>
      <c r="G39" s="57">
        <f t="shared" si="0"/>
        <v>-10920</v>
      </c>
      <c r="H39" s="66"/>
      <c r="I39" s="56"/>
    </row>
    <row r="40" spans="1:9" ht="43.5" customHeight="1" x14ac:dyDescent="0.25">
      <c r="A40" s="60" t="s">
        <v>44</v>
      </c>
      <c r="B40" s="60" t="s">
        <v>35</v>
      </c>
      <c r="C40" s="67">
        <v>160500</v>
      </c>
      <c r="D40" s="58">
        <v>20228893</v>
      </c>
      <c r="E40" s="67">
        <v>155851</v>
      </c>
      <c r="F40" s="58">
        <v>18806543</v>
      </c>
      <c r="G40" s="57">
        <f t="shared" si="0"/>
        <v>4649</v>
      </c>
      <c r="H40" s="66" t="s">
        <v>10</v>
      </c>
      <c r="I40" s="56"/>
    </row>
    <row r="41" spans="1:9" ht="50.25" customHeight="1" x14ac:dyDescent="0.25">
      <c r="A41" s="60" t="s">
        <v>45</v>
      </c>
      <c r="B41" s="60" t="s">
        <v>35</v>
      </c>
      <c r="C41" s="67">
        <v>116500</v>
      </c>
      <c r="D41" s="58">
        <v>11953436.460000001</v>
      </c>
      <c r="E41" s="67">
        <v>116500</v>
      </c>
      <c r="F41" s="58">
        <v>11112956.17</v>
      </c>
      <c r="G41" s="57">
        <f t="shared" si="0"/>
        <v>0</v>
      </c>
      <c r="H41" s="66"/>
      <c r="I41" s="56"/>
    </row>
    <row r="42" spans="1:9" ht="45" customHeight="1" x14ac:dyDescent="0.25">
      <c r="A42" s="60" t="s">
        <v>46</v>
      </c>
      <c r="B42" s="60" t="s">
        <v>35</v>
      </c>
      <c r="C42" s="67">
        <v>32</v>
      </c>
      <c r="D42" s="58">
        <v>26284556</v>
      </c>
      <c r="E42" s="67">
        <v>32</v>
      </c>
      <c r="F42" s="58">
        <v>25718583</v>
      </c>
      <c r="G42" s="57">
        <f t="shared" si="0"/>
        <v>0</v>
      </c>
      <c r="H42" s="66"/>
      <c r="I42" s="56"/>
    </row>
    <row r="43" spans="1:9" ht="39" x14ac:dyDescent="0.25">
      <c r="A43" s="60" t="s">
        <v>13</v>
      </c>
      <c r="B43" s="60" t="s">
        <v>9</v>
      </c>
      <c r="C43" s="67">
        <v>713</v>
      </c>
      <c r="D43" s="58">
        <v>93408279.780000001</v>
      </c>
      <c r="E43" s="67">
        <v>685</v>
      </c>
      <c r="F43" s="58">
        <v>87813948.180000007</v>
      </c>
      <c r="G43" s="57">
        <f t="shared" si="0"/>
        <v>28</v>
      </c>
      <c r="H43" s="66" t="s">
        <v>10</v>
      </c>
      <c r="I43" s="56"/>
    </row>
    <row r="44" spans="1:9" ht="26.25" x14ac:dyDescent="0.25">
      <c r="A44" s="60" t="s">
        <v>47</v>
      </c>
      <c r="B44" s="60" t="s">
        <v>9</v>
      </c>
      <c r="C44" s="67">
        <v>40</v>
      </c>
      <c r="D44" s="58">
        <v>3881733</v>
      </c>
      <c r="E44" s="67">
        <v>40</v>
      </c>
      <c r="F44" s="58">
        <v>3881733</v>
      </c>
      <c r="G44" s="57">
        <f t="shared" si="0"/>
        <v>0</v>
      </c>
      <c r="H44" s="66"/>
      <c r="I44" s="56"/>
    </row>
    <row r="45" spans="1:9" x14ac:dyDescent="0.25">
      <c r="A45" s="60" t="s">
        <v>48</v>
      </c>
      <c r="B45" s="60" t="s">
        <v>35</v>
      </c>
      <c r="C45" s="67">
        <v>400</v>
      </c>
      <c r="D45" s="58">
        <v>22390547.52</v>
      </c>
      <c r="E45" s="67">
        <v>400</v>
      </c>
      <c r="F45" s="58">
        <v>21908421.739999998</v>
      </c>
      <c r="G45" s="57">
        <f t="shared" si="0"/>
        <v>0</v>
      </c>
      <c r="H45" s="66"/>
      <c r="I45" s="56"/>
    </row>
    <row r="46" spans="1:9" ht="36.75" hidden="1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 t="shared" si="0"/>
        <v>-1.7999999999999972</v>
      </c>
      <c r="H46" s="30" t="s">
        <v>10</v>
      </c>
      <c r="I46" s="56"/>
    </row>
    <row r="47" spans="1:9" ht="36.75" hidden="1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 t="shared" si="0"/>
        <v>0</v>
      </c>
      <c r="H47" s="30"/>
    </row>
    <row r="48" spans="1:9" ht="36.75" hidden="1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hidden="1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hidden="1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hidden="1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hidden="1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hidden="1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hidden="1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  <row r="55" spans="1:8" hidden="1" x14ac:dyDescent="0.25">
      <c r="D55" s="65"/>
      <c r="E55" s="65"/>
      <c r="F55" s="65"/>
    </row>
    <row r="56" spans="1:8" x14ac:dyDescent="0.25">
      <c r="D56" s="65"/>
      <c r="E56" s="65"/>
      <c r="F56" s="65"/>
    </row>
    <row r="57" spans="1:8" x14ac:dyDescent="0.25">
      <c r="D57" s="65"/>
    </row>
    <row r="58" spans="1:8" x14ac:dyDescent="0.25">
      <c r="A58" s="71" t="s">
        <v>86</v>
      </c>
      <c r="D58" s="65">
        <f>D39+D40+D41+D42+D43+D44+D45</f>
        <v>191939872.76000002</v>
      </c>
      <c r="E58" s="65"/>
      <c r="F58" s="65">
        <f>F39+F40+F41+F42+F43+F44+F45</f>
        <v>182064828.09000003</v>
      </c>
    </row>
    <row r="59" spans="1:8" x14ac:dyDescent="0.25">
      <c r="D59" s="65"/>
      <c r="E59" s="65"/>
      <c r="F59" s="65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7"/>
  <sheetViews>
    <sheetView topLeftCell="A4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8" t="s">
        <v>0</v>
      </c>
      <c r="B3" s="98"/>
      <c r="C3" s="98"/>
      <c r="D3" s="98"/>
      <c r="E3" s="98"/>
      <c r="F3" s="98"/>
      <c r="G3" s="98"/>
      <c r="H3" s="98"/>
    </row>
    <row r="4" spans="1:8" ht="15" customHeight="1" x14ac:dyDescent="0.25">
      <c r="A4" s="98" t="s">
        <v>59</v>
      </c>
      <c r="B4" s="98"/>
      <c r="C4" s="98"/>
      <c r="D4" s="98"/>
      <c r="E4" s="98"/>
      <c r="F4" s="98"/>
      <c r="G4" s="98"/>
      <c r="H4" s="98"/>
    </row>
    <row r="5" spans="1:8" ht="6" customHeight="1" x14ac:dyDescent="0.25">
      <c r="A5" s="99"/>
      <c r="B5" s="99"/>
      <c r="C5" s="99"/>
      <c r="D5" s="99"/>
      <c r="E5" s="99"/>
      <c r="F5" s="99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100" t="s">
        <v>42</v>
      </c>
      <c r="B7" s="102" t="s">
        <v>1</v>
      </c>
      <c r="C7" s="104" t="s">
        <v>2</v>
      </c>
      <c r="D7" s="105"/>
      <c r="E7" s="104" t="s">
        <v>3</v>
      </c>
      <c r="F7" s="105"/>
      <c r="G7" s="106" t="s">
        <v>4</v>
      </c>
      <c r="H7" s="106" t="s">
        <v>5</v>
      </c>
    </row>
    <row r="8" spans="1:8" ht="13.9" customHeight="1" x14ac:dyDescent="0.25">
      <c r="A8" s="110"/>
      <c r="B8" s="108"/>
      <c r="C8" s="6" t="s">
        <v>6</v>
      </c>
      <c r="D8" s="6" t="s">
        <v>7</v>
      </c>
      <c r="E8" s="6" t="s">
        <v>6</v>
      </c>
      <c r="F8" s="6" t="s">
        <v>7</v>
      </c>
      <c r="G8" s="109"/>
      <c r="H8" s="109"/>
    </row>
    <row r="9" spans="1:8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26.25" hidden="1" x14ac:dyDescent="0.25">
      <c r="A39" s="60" t="s">
        <v>43</v>
      </c>
      <c r="B39" s="60" t="s">
        <v>35</v>
      </c>
      <c r="C39" s="67">
        <v>166399</v>
      </c>
      <c r="D39" s="58">
        <v>15450099.699999999</v>
      </c>
      <c r="E39" s="67">
        <v>168491</v>
      </c>
      <c r="F39" s="58">
        <v>15343145.869999999</v>
      </c>
      <c r="G39" s="57">
        <f t="shared" si="0"/>
        <v>-2092</v>
      </c>
      <c r="H39" s="60"/>
      <c r="I39" s="56"/>
    </row>
    <row r="40" spans="1:9" ht="26.25" hidden="1" x14ac:dyDescent="0.25">
      <c r="A40" s="60" t="s">
        <v>44</v>
      </c>
      <c r="B40" s="60" t="s">
        <v>35</v>
      </c>
      <c r="C40" s="67">
        <v>247673</v>
      </c>
      <c r="D40" s="58">
        <v>22676198.109999999</v>
      </c>
      <c r="E40" s="67">
        <v>247962</v>
      </c>
      <c r="F40" s="58">
        <v>22521866.300000001</v>
      </c>
      <c r="G40" s="57">
        <f t="shared" si="0"/>
        <v>-289</v>
      </c>
      <c r="H40" s="60"/>
      <c r="I40" s="56"/>
    </row>
    <row r="41" spans="1:9" hidden="1" x14ac:dyDescent="0.25">
      <c r="A41" s="60" t="s">
        <v>45</v>
      </c>
      <c r="B41" s="60" t="s">
        <v>35</v>
      </c>
      <c r="C41" s="67">
        <v>123466</v>
      </c>
      <c r="D41" s="58">
        <v>12001360.65</v>
      </c>
      <c r="E41" s="67">
        <v>134820</v>
      </c>
      <c r="F41" s="58">
        <v>11918069.83</v>
      </c>
      <c r="G41" s="57">
        <f t="shared" si="0"/>
        <v>-11354</v>
      </c>
      <c r="H41" s="60"/>
      <c r="I41" s="56"/>
    </row>
    <row r="42" spans="1:9" ht="26.25" hidden="1" x14ac:dyDescent="0.25">
      <c r="A42" s="60" t="s">
        <v>46</v>
      </c>
      <c r="B42" s="60" t="s">
        <v>35</v>
      </c>
      <c r="C42" s="67">
        <v>32</v>
      </c>
      <c r="D42" s="58">
        <v>23411670</v>
      </c>
      <c r="E42" s="67">
        <v>36</v>
      </c>
      <c r="F42" s="58">
        <v>22961406.41</v>
      </c>
      <c r="G42" s="57">
        <f t="shared" si="0"/>
        <v>-4</v>
      </c>
      <c r="H42" s="60"/>
      <c r="I42" s="56"/>
    </row>
    <row r="43" spans="1:9" ht="26.25" hidden="1" x14ac:dyDescent="0.25">
      <c r="A43" s="60" t="s">
        <v>13</v>
      </c>
      <c r="B43" s="60" t="s">
        <v>9</v>
      </c>
      <c r="C43" s="67">
        <v>705</v>
      </c>
      <c r="D43" s="58">
        <v>82477865.640000001</v>
      </c>
      <c r="E43" s="67">
        <v>713</v>
      </c>
      <c r="F43" s="58">
        <v>82365206.859999999</v>
      </c>
      <c r="G43" s="57">
        <f t="shared" si="0"/>
        <v>-8</v>
      </c>
      <c r="H43" s="60"/>
      <c r="I43" s="56"/>
    </row>
    <row r="44" spans="1:9" ht="26.25" hidden="1" x14ac:dyDescent="0.25">
      <c r="A44" s="60" t="s">
        <v>47</v>
      </c>
      <c r="B44" s="60" t="s">
        <v>9</v>
      </c>
      <c r="C44" s="67">
        <v>40</v>
      </c>
      <c r="D44" s="58">
        <v>3561826</v>
      </c>
      <c r="E44" s="67">
        <v>40</v>
      </c>
      <c r="F44" s="58">
        <v>3561826</v>
      </c>
      <c r="G44" s="57">
        <f t="shared" si="0"/>
        <v>0</v>
      </c>
      <c r="H44" s="60"/>
      <c r="I44" s="56"/>
    </row>
    <row r="45" spans="1:9" hidden="1" x14ac:dyDescent="0.25">
      <c r="A45" s="60" t="s">
        <v>48</v>
      </c>
      <c r="B45" s="60" t="s">
        <v>9</v>
      </c>
      <c r="C45" s="67">
        <v>4221</v>
      </c>
      <c r="D45" s="58">
        <v>19705457.18</v>
      </c>
      <c r="E45" s="67">
        <v>6174</v>
      </c>
      <c r="F45" s="58">
        <v>19324793.25</v>
      </c>
      <c r="G45" s="57">
        <f t="shared" si="0"/>
        <v>-1953</v>
      </c>
      <c r="H45" s="60"/>
      <c r="I45" s="56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20793673.5</v>
      </c>
      <c r="E46" s="18">
        <v>50.3</v>
      </c>
      <c r="F46" s="29">
        <v>20598359.039999999</v>
      </c>
      <c r="G46" s="29">
        <f t="shared" si="0"/>
        <v>-0.29999999999999716</v>
      </c>
      <c r="H46" s="30" t="s">
        <v>10</v>
      </c>
      <c r="I46" s="56"/>
    </row>
    <row r="47" spans="1:9" ht="36.75" x14ac:dyDescent="0.25">
      <c r="A47" s="27" t="s">
        <v>51</v>
      </c>
      <c r="B47" s="28" t="s">
        <v>50</v>
      </c>
      <c r="C47" s="18">
        <v>2</v>
      </c>
      <c r="D47" s="29">
        <v>831746.94</v>
      </c>
      <c r="E47" s="18">
        <v>2</v>
      </c>
      <c r="F47" s="29">
        <v>819020.24</v>
      </c>
      <c r="G47" s="29">
        <f t="shared" si="0"/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1247620.4099999999</v>
      </c>
      <c r="E48" s="18">
        <v>3.8</v>
      </c>
      <c r="F48" s="29">
        <v>1556138.33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52</v>
      </c>
      <c r="D49" s="29">
        <v>21625420.879999999</v>
      </c>
      <c r="E49" s="18">
        <v>52.3</v>
      </c>
      <c r="F49" s="29">
        <v>21417379.280000001</v>
      </c>
      <c r="G49" s="29">
        <f>C49-E49</f>
        <v>-0.29999999999999716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1247620.4099999999</v>
      </c>
      <c r="E50" s="18">
        <v>3</v>
      </c>
      <c r="F50" s="29">
        <v>1228530.3600000001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831746.94</v>
      </c>
      <c r="E51" s="18">
        <v>2</v>
      </c>
      <c r="F51" s="29">
        <v>819020.24</v>
      </c>
      <c r="G51" s="29">
        <v>0</v>
      </c>
      <c r="H51" s="30"/>
    </row>
    <row r="52" spans="1:8" ht="36.75" x14ac:dyDescent="0.25">
      <c r="A52" s="27" t="s">
        <v>56</v>
      </c>
      <c r="B52" s="17" t="s">
        <v>35</v>
      </c>
      <c r="C52" s="18">
        <v>16100</v>
      </c>
      <c r="D52" s="29">
        <v>11407818.449999999</v>
      </c>
      <c r="E52" s="18">
        <v>16443</v>
      </c>
      <c r="F52" s="29">
        <v>11397346.6</v>
      </c>
      <c r="G52" s="29">
        <f>C52-E52</f>
        <v>-343</v>
      </c>
      <c r="H52" s="30" t="s">
        <v>10</v>
      </c>
    </row>
    <row r="53" spans="1:8" ht="36.75" x14ac:dyDescent="0.25">
      <c r="A53" s="34" t="s">
        <v>58</v>
      </c>
      <c r="B53" s="35" t="s">
        <v>87</v>
      </c>
      <c r="C53" s="36">
        <v>3502</v>
      </c>
      <c r="D53" s="29">
        <v>2974138.44</v>
      </c>
      <c r="E53" s="18">
        <v>3502</v>
      </c>
      <c r="F53" s="29">
        <v>2430745.29</v>
      </c>
      <c r="G53" s="29">
        <f>C53-E53</f>
        <v>0</v>
      </c>
      <c r="H53" s="30"/>
    </row>
    <row r="54" spans="1:8" ht="36.75" hidden="1" x14ac:dyDescent="0.25">
      <c r="A54" s="34" t="s">
        <v>85</v>
      </c>
      <c r="B54" s="68" t="s">
        <v>84</v>
      </c>
      <c r="C54" s="36">
        <v>1800</v>
      </c>
      <c r="D54" s="29">
        <v>163476</v>
      </c>
      <c r="E54" s="18">
        <v>1655</v>
      </c>
      <c r="F54" s="29">
        <v>141535.6</v>
      </c>
      <c r="G54" s="29">
        <f>C54-E54</f>
        <v>145</v>
      </c>
      <c r="H54" s="30" t="s">
        <v>10</v>
      </c>
    </row>
    <row r="55" spans="1:8" ht="120.75" hidden="1" x14ac:dyDescent="0.25">
      <c r="A55" s="34" t="s">
        <v>83</v>
      </c>
      <c r="B55" s="68" t="s">
        <v>80</v>
      </c>
      <c r="C55" s="36">
        <v>1500</v>
      </c>
      <c r="D55" s="29">
        <v>136230</v>
      </c>
      <c r="E55" s="18">
        <v>1102</v>
      </c>
      <c r="F55" s="29">
        <v>94243.04</v>
      </c>
      <c r="G55" s="29">
        <f>C55-E55</f>
        <v>398</v>
      </c>
      <c r="H55" s="30" t="s">
        <v>82</v>
      </c>
    </row>
    <row r="56" spans="1:8" ht="36.75" hidden="1" x14ac:dyDescent="0.25">
      <c r="A56" s="34" t="s">
        <v>81</v>
      </c>
      <c r="B56" s="68" t="s">
        <v>80</v>
      </c>
      <c r="C56" s="36">
        <v>44200</v>
      </c>
      <c r="D56" s="29">
        <v>4014055</v>
      </c>
      <c r="E56" s="18">
        <v>47139</v>
      </c>
      <c r="F56" s="29">
        <v>4031260.06</v>
      </c>
      <c r="G56" s="29">
        <f>C56-E56</f>
        <v>-2939</v>
      </c>
      <c r="H56" s="30" t="s">
        <v>10</v>
      </c>
    </row>
    <row r="57" spans="1:8" x14ac:dyDescent="0.25">
      <c r="A57" s="37"/>
      <c r="B57" s="38" t="s">
        <v>36</v>
      </c>
      <c r="C57" s="39" t="s">
        <v>37</v>
      </c>
      <c r="D57" s="33"/>
      <c r="E57" s="10" t="s">
        <v>37</v>
      </c>
      <c r="F57" s="31"/>
      <c r="G57" s="31">
        <v>0</v>
      </c>
      <c r="H57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BE3A803-5F07-4262-A04F-93245A86C3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СВОД 2022</vt:lpstr>
      <vt:lpstr>СВОД 2021</vt:lpstr>
      <vt:lpstr>СВОД 2020</vt:lpstr>
      <vt:lpstr>Отчет</vt:lpstr>
      <vt:lpstr>Образование</vt:lpstr>
      <vt:lpstr>Культура</vt:lpstr>
      <vt:lpstr>Отчет (2)</vt:lpstr>
      <vt:lpstr>'СВОД 2020'!Заголовки_для_печати</vt:lpstr>
      <vt:lpstr>'СВОД 2021'!Заголовки_для_печати</vt:lpstr>
      <vt:lpstr>'СВОД 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ufin392</cp:lastModifiedBy>
  <cp:lastPrinted>2022-03-22T11:30:25Z</cp:lastPrinted>
  <dcterms:created xsi:type="dcterms:W3CDTF">2020-04-29T08:15:14Z</dcterms:created>
  <dcterms:modified xsi:type="dcterms:W3CDTF">2023-03-17T07:53:01Z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0503762_2017_2106.xlsx</vt:lpwstr>
  </property>
  <property fmtid="{D5CDD505-2E9C-101B-9397-08002B2CF9AE}" pid="3" name="Название отчета">
    <vt:lpwstr>0503762_2017_2106.xlsx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sv_49005007_3</vt:lpwstr>
  </property>
  <property fmtid="{D5CDD505-2E9C-101B-9397-08002B2CF9AE}" pid="10" name="Шаблон">
    <vt:lpwstr>0503762_2017.xlt</vt:lpwstr>
  </property>
  <property fmtid="{D5CDD505-2E9C-101B-9397-08002B2CF9AE}" pid="11" name="Локальная база">
    <vt:lpwstr>не используется</vt:lpwstr>
  </property>
</Properties>
</file>