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96"/>
  <workbookPr filterPrivacy="1" defaultThemeVersion="124226"/>
  <xr:revisionPtr revIDLastSave="0" documentId="13_ncr:1_{B27B5B27-3ECF-4BFD-96C2-72541A2CFC0A}" xr6:coauthVersionLast="36" xr6:coauthVersionMax="40" xr10:uidLastSave="{00000000-0000-0000-0000-000000000000}"/>
  <bookViews>
    <workbookView xWindow="240" yWindow="105" windowWidth="14805" windowHeight="8010" xr2:uid="{00000000-000D-0000-FFFF-FFFF00000000}"/>
  </bookViews>
  <sheets>
    <sheet name="Лист1" sheetId="1" r:id="rId1"/>
    <sheet name="Лист2" sheetId="2" r:id="rId2"/>
    <sheet name="Лист3" sheetId="3" r:id="rId3"/>
  </sheets>
  <calcPr calcId="191029"/>
</workbook>
</file>

<file path=xl/calcChain.xml><?xml version="1.0" encoding="utf-8"?>
<calcChain xmlns="http://schemas.openxmlformats.org/spreadsheetml/2006/main">
  <c r="C30" i="1" l="1"/>
  <c r="C14" i="1"/>
  <c r="C9" i="1"/>
  <c r="D13" i="1"/>
  <c r="C31" i="1" l="1"/>
  <c r="D10" i="1" l="1"/>
  <c r="B19" i="1" l="1"/>
  <c r="B14" i="1"/>
  <c r="C19" i="1" l="1"/>
  <c r="C6" i="1" l="1"/>
  <c r="B31" i="1" l="1"/>
  <c r="B30" i="1" s="1"/>
  <c r="D7" i="1"/>
  <c r="D8" i="1"/>
  <c r="D11" i="1"/>
  <c r="D14" i="1"/>
  <c r="D15" i="1"/>
  <c r="D16" i="1"/>
  <c r="D17" i="1"/>
  <c r="D20" i="1"/>
  <c r="D21" i="1"/>
  <c r="D22" i="1"/>
  <c r="D23" i="1"/>
  <c r="D24" i="1"/>
  <c r="D26" i="1"/>
  <c r="D27" i="1"/>
  <c r="D32" i="1"/>
  <c r="D33" i="1"/>
  <c r="D34" i="1"/>
  <c r="D35" i="1"/>
  <c r="D19" i="1"/>
  <c r="C25" i="1"/>
  <c r="C18" i="1" s="1"/>
  <c r="C38" i="1" s="1"/>
  <c r="B25" i="1"/>
  <c r="B9" i="1"/>
  <c r="D9" i="1" s="1"/>
  <c r="C5" i="1" l="1"/>
  <c r="D25" i="1"/>
  <c r="B18" i="1"/>
  <c r="D18" i="1" s="1"/>
  <c r="B6" i="1"/>
  <c r="D31" i="1"/>
  <c r="D30" i="1"/>
  <c r="B5" i="1" l="1"/>
  <c r="D5" i="1" s="1"/>
  <c r="B38" i="1"/>
  <c r="D38" i="1" s="1"/>
  <c r="D6" i="1"/>
</calcChain>
</file>

<file path=xl/sharedStrings.xml><?xml version="1.0" encoding="utf-8"?>
<sst xmlns="http://schemas.openxmlformats.org/spreadsheetml/2006/main" count="40" uniqueCount="40">
  <si>
    <t>тыс. руб.</t>
  </si>
  <si>
    <t xml:space="preserve">Наименование </t>
  </si>
  <si>
    <t>НАЛОГОВЫЕ И НЕНАЛОГОВЫЕ ДОХОДЫ</t>
  </si>
  <si>
    <t>Налоговые доходы</t>
  </si>
  <si>
    <t>Налоги на прибыль, доходы</t>
  </si>
  <si>
    <t>Налоги на совокупный доход</t>
  </si>
  <si>
    <t>Налоги на имущество</t>
  </si>
  <si>
    <t>Неналоговые доходы</t>
  </si>
  <si>
    <t>Доходы от использования имущества, находящегося в государственной и муниципальной собственности</t>
  </si>
  <si>
    <t>Доходы от оказания платных услуг (работ) и компенсации затрат государства</t>
  </si>
  <si>
    <t>Доходы от продажи материальных и нематериальных активов</t>
  </si>
  <si>
    <t>Штрафы, санкции, возмещение ущерба</t>
  </si>
  <si>
    <t>БЕЗВОЗМЕЗДНЫЕ ПОСТУПЛЕНИЯ</t>
  </si>
  <si>
    <t>Дотации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</si>
  <si>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</si>
  <si>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</si>
  <si>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Иные межбюджетные трансферты</t>
  </si>
  <si>
    <t>ВСЕГО ДОХОДОВ</t>
  </si>
  <si>
    <t>Налоги на товары (работы, услуги), реализуемые на территории Российской Федерации (Акцизы по подакцизным товарам (продукции), производимым на территории Российской Федерации)</t>
  </si>
  <si>
    <t>Налог, взимаемый с налогоплательщиков, выбравших в качестве объекта налогообложения доходы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</si>
  <si>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</si>
  <si>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Единый сельскохозяйственный налог</t>
  </si>
  <si>
    <t>Налог на имущество физических лиц</t>
  </si>
  <si>
    <t>Земельный налог с организаций</t>
  </si>
  <si>
    <t>Земельный налог с физических лиц</t>
  </si>
  <si>
    <t xml:space="preserve">  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поселений, а также средства от продажи права на заключение договоров аренды указанных земельных участков</t>
  </si>
  <si>
    <t xml:space="preserve"> Доходы от сдачи в аренду имущества, составляющего казну городских поселений (за исключением земельных участков)</t>
  </si>
  <si>
    <t xml:space="preserve">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</t>
  </si>
  <si>
    <t>Доходы от реализации имущества, находящегося в собственности городских поселений (за исключением движимого имущества муниципальных бюджетных и автономных учреждений),а также имущества муниципальных унитарных предприятий,в том числе казенных), в части реализации основных средств по указанному имуществу</t>
  </si>
  <si>
    <t xml:space="preserve">  Доходы от продажи земельных участков, находящихся в государственной и муниципальной собственности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</si>
  <si>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</si>
  <si>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БЕЗВОЗМЕЗДНЫЕ ПОСТУПЛЕНИЯ ОТ ДРУГИХ БЮДЖЕТОВ БЮДЖЕТНОЙ СИСТЕМЫ РОССИЙСКОЙ ФЕДЕРАЦИИ</t>
  </si>
  <si>
    <t>Процент  исполнения (%)</t>
  </si>
  <si>
    <t>Платежи в целях возмещения причиненного ущерба (убытков)</t>
  </si>
  <si>
    <t>Минимальный  налог,зачисляемый в бюджеты субъектов Российской Федерации (за налоговые периоды,истекшие до 1 января 2016 года)</t>
  </si>
  <si>
    <t>Сведения об исполнении бюджета города Колы по доходам в разрезе видов доходов в сравнении с запланированными значениями за 2022 год</t>
  </si>
  <si>
    <t>Утверждено решением Совета депутатов городского поселения Кола Кольского района " О бюджете города Колы на 2022 год и на плановый период 2023 и 2024 годов"(в ред. от 14.12.2022 № 39/197)</t>
  </si>
  <si>
    <t xml:space="preserve">Исполнено за 2022 год                    </t>
  </si>
  <si>
    <t>Доходы 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</si>
  <si>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 xml:space="preserve"> Возврат прочих остатков субсидий, субвенций и иных межбюджетных трансфертов, имеющих целевое назначение, прошлых лет из бюджетов городских поселений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</si>
</sst>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.5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i/>
      <sz val="10.5"/>
      <color theme="1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2" fillId="0" borderId="0" xfId="0" applyFont="1" applyAlignment="1">
      <alignment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/>
    </xf>
    <xf numFmtId="0" fontId="7" fillId="0" borderId="1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164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164" fontId="5" fillId="0" borderId="1" xfId="0" applyNumberFormat="1" applyFont="1" applyBorder="1" applyAlignment="1">
      <alignment horizontal="center" vertical="center"/>
    </xf>
    <xf numFmtId="164" fontId="6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8" fillId="0" borderId="0" xfId="0" applyFont="1" applyAlignment="1">
      <alignment horizontal="right" vertical="center"/>
    </xf>
    <xf numFmtId="164" fontId="1" fillId="0" borderId="1" xfId="0" applyNumberFormat="1" applyFont="1" applyFill="1" applyBorder="1" applyAlignment="1">
      <alignment horizontal="center" vertical="center"/>
    </xf>
    <xf numFmtId="164" fontId="8" fillId="0" borderId="1" xfId="0" applyNumberFormat="1" applyFont="1" applyFill="1" applyBorder="1" applyAlignment="1">
      <alignment horizontal="center" vertical="center"/>
    </xf>
    <xf numFmtId="164" fontId="4" fillId="0" borderId="1" xfId="0" applyNumberFormat="1" applyFont="1" applyFill="1" applyBorder="1" applyAlignment="1">
      <alignment horizontal="center" vertical="center"/>
    </xf>
    <xf numFmtId="164" fontId="11" fillId="0" borderId="1" xfId="0" applyNumberFormat="1" applyFont="1" applyFill="1" applyBorder="1" applyAlignment="1">
      <alignment horizontal="center" vertical="center"/>
    </xf>
    <xf numFmtId="164" fontId="10" fillId="0" borderId="1" xfId="0" applyNumberFormat="1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 wrapText="1"/>
    </xf>
    <xf numFmtId="0" fontId="2" fillId="3" borderId="0" xfId="0" applyFont="1" applyFill="1" applyAlignment="1">
      <alignment vertical="center"/>
    </xf>
    <xf numFmtId="0" fontId="1" fillId="3" borderId="1" xfId="0" applyFont="1" applyFill="1" applyBorder="1" applyAlignment="1">
      <alignment horizontal="center" vertical="center" wrapText="1"/>
    </xf>
    <xf numFmtId="164" fontId="4" fillId="3" borderId="1" xfId="0" applyNumberFormat="1" applyFont="1" applyFill="1" applyBorder="1" applyAlignment="1">
      <alignment horizontal="center" vertical="center"/>
    </xf>
    <xf numFmtId="164" fontId="1" fillId="3" borderId="1" xfId="0" applyNumberFormat="1" applyFont="1" applyFill="1" applyBorder="1" applyAlignment="1">
      <alignment horizontal="center" vertical="center"/>
    </xf>
    <xf numFmtId="164" fontId="8" fillId="3" borderId="1" xfId="0" applyNumberFormat="1" applyFont="1" applyFill="1" applyBorder="1" applyAlignment="1">
      <alignment horizontal="center" vertical="center"/>
    </xf>
    <xf numFmtId="0" fontId="0" fillId="3" borderId="0" xfId="0" applyFill="1"/>
    <xf numFmtId="0" fontId="4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38"/>
  <sheetViews>
    <sheetView tabSelected="1" topLeftCell="A24" workbookViewId="0">
      <selection activeCell="C31" sqref="C31"/>
    </sheetView>
  </sheetViews>
  <sheetFormatPr defaultRowHeight="15" x14ac:dyDescent="0.25"/>
  <cols>
    <col min="1" max="1" width="59.140625" customWidth="1"/>
    <col min="2" max="2" width="34.140625" customWidth="1"/>
    <col min="3" max="3" width="16.5703125" style="26" customWidth="1"/>
    <col min="4" max="4" width="15.140625" customWidth="1"/>
  </cols>
  <sheetData>
    <row r="1" spans="1:4" x14ac:dyDescent="0.25">
      <c r="A1" s="27" t="s">
        <v>35</v>
      </c>
      <c r="B1" s="27"/>
      <c r="C1" s="27"/>
      <c r="D1" s="27"/>
    </row>
    <row r="2" spans="1:4" ht="18.75" customHeight="1" x14ac:dyDescent="0.25">
      <c r="A2" s="27"/>
      <c r="B2" s="27"/>
      <c r="C2" s="27"/>
      <c r="D2" s="27"/>
    </row>
    <row r="3" spans="1:4" x14ac:dyDescent="0.25">
      <c r="A3" s="1"/>
      <c r="B3" s="1"/>
      <c r="C3" s="21"/>
      <c r="D3" s="14" t="s">
        <v>0</v>
      </c>
    </row>
    <row r="4" spans="1:4" ht="97.5" customHeight="1" x14ac:dyDescent="0.25">
      <c r="A4" s="3" t="s">
        <v>1</v>
      </c>
      <c r="B4" s="20" t="s">
        <v>36</v>
      </c>
      <c r="C4" s="22" t="s">
        <v>37</v>
      </c>
      <c r="D4" s="5" t="s">
        <v>32</v>
      </c>
    </row>
    <row r="5" spans="1:4" x14ac:dyDescent="0.25">
      <c r="A5" s="10" t="s">
        <v>2</v>
      </c>
      <c r="B5" s="9">
        <f>B6+B18</f>
        <v>100163.2</v>
      </c>
      <c r="C5" s="23">
        <f>C6+C18</f>
        <v>117751.29999999999</v>
      </c>
      <c r="D5" s="11">
        <f>C5/B5*100</f>
        <v>117.55944298904188</v>
      </c>
    </row>
    <row r="6" spans="1:4" ht="15.75" x14ac:dyDescent="0.25">
      <c r="A6" s="6" t="s">
        <v>3</v>
      </c>
      <c r="B6" s="9">
        <f>B7+B8+B9+B14</f>
        <v>90024.2</v>
      </c>
      <c r="C6" s="23">
        <f>C7+C8+C9+C14</f>
        <v>100435.09999999999</v>
      </c>
      <c r="D6" s="11">
        <f t="shared" ref="D6:D38" si="0">C6/B6*100</f>
        <v>111.56455708576138</v>
      </c>
    </row>
    <row r="7" spans="1:4" ht="18" customHeight="1" x14ac:dyDescent="0.25">
      <c r="A7" s="2" t="s">
        <v>4</v>
      </c>
      <c r="B7" s="15">
        <v>52000</v>
      </c>
      <c r="C7" s="24">
        <v>57048</v>
      </c>
      <c r="D7" s="12">
        <f t="shared" si="0"/>
        <v>109.70769230769231</v>
      </c>
    </row>
    <row r="8" spans="1:4" ht="60" x14ac:dyDescent="0.25">
      <c r="A8" s="2" t="s">
        <v>18</v>
      </c>
      <c r="B8" s="15">
        <v>2079.1999999999998</v>
      </c>
      <c r="C8" s="24">
        <v>2452.1999999999998</v>
      </c>
      <c r="D8" s="12">
        <f t="shared" si="0"/>
        <v>117.93959215082724</v>
      </c>
    </row>
    <row r="9" spans="1:4" x14ac:dyDescent="0.25">
      <c r="A9" s="2" t="s">
        <v>5</v>
      </c>
      <c r="B9" s="15">
        <f>B10+B11+B13</f>
        <v>16200</v>
      </c>
      <c r="C9" s="24">
        <f>C10+C11+C13+C12</f>
        <v>15910.5</v>
      </c>
      <c r="D9" s="12">
        <f t="shared" si="0"/>
        <v>98.212962962962962</v>
      </c>
    </row>
    <row r="10" spans="1:4" ht="30" x14ac:dyDescent="0.25">
      <c r="A10" s="4" t="s">
        <v>19</v>
      </c>
      <c r="B10" s="16">
        <v>11200</v>
      </c>
      <c r="C10" s="25">
        <v>11115.4</v>
      </c>
      <c r="D10" s="12">
        <f>C10/B10*100</f>
        <v>99.24464285714285</v>
      </c>
    </row>
    <row r="11" spans="1:4" ht="45" x14ac:dyDescent="0.25">
      <c r="A11" s="4" t="s">
        <v>20</v>
      </c>
      <c r="B11" s="16">
        <v>5000</v>
      </c>
      <c r="C11" s="25">
        <v>4795.1000000000004</v>
      </c>
      <c r="D11" s="12">
        <f t="shared" si="0"/>
        <v>95.902000000000015</v>
      </c>
    </row>
    <row r="12" spans="1:4" ht="45" hidden="1" x14ac:dyDescent="0.25">
      <c r="A12" s="2" t="s">
        <v>34</v>
      </c>
      <c r="B12" s="16"/>
      <c r="C12" s="25"/>
      <c r="D12" s="12"/>
    </row>
    <row r="13" spans="1:4" hidden="1" x14ac:dyDescent="0.25">
      <c r="A13" s="4" t="s">
        <v>21</v>
      </c>
      <c r="B13" s="16"/>
      <c r="C13" s="25"/>
      <c r="D13" s="12" t="e">
        <f t="shared" si="0"/>
        <v>#DIV/0!</v>
      </c>
    </row>
    <row r="14" spans="1:4" x14ac:dyDescent="0.25">
      <c r="A14" s="2" t="s">
        <v>6</v>
      </c>
      <c r="B14" s="15">
        <f>B15+B16+B17</f>
        <v>19745</v>
      </c>
      <c r="C14" s="24">
        <f>C15+C16+C17</f>
        <v>25024.399999999998</v>
      </c>
      <c r="D14" s="12">
        <f t="shared" si="0"/>
        <v>126.7379083312231</v>
      </c>
    </row>
    <row r="15" spans="1:4" x14ac:dyDescent="0.25">
      <c r="A15" s="4" t="s">
        <v>22</v>
      </c>
      <c r="B15" s="16">
        <v>4145</v>
      </c>
      <c r="C15" s="25">
        <v>8643.4</v>
      </c>
      <c r="D15" s="12">
        <f t="shared" si="0"/>
        <v>208.52593486127864</v>
      </c>
    </row>
    <row r="16" spans="1:4" x14ac:dyDescent="0.25">
      <c r="A16" s="4" t="s">
        <v>23</v>
      </c>
      <c r="B16" s="16">
        <v>13300</v>
      </c>
      <c r="C16" s="25">
        <v>13302.8</v>
      </c>
      <c r="D16" s="12">
        <f t="shared" si="0"/>
        <v>100.02105263157894</v>
      </c>
    </row>
    <row r="17" spans="1:4" x14ac:dyDescent="0.25">
      <c r="A17" s="4" t="s">
        <v>24</v>
      </c>
      <c r="B17" s="16">
        <v>2300</v>
      </c>
      <c r="C17" s="25">
        <v>3078.2</v>
      </c>
      <c r="D17" s="12">
        <f t="shared" si="0"/>
        <v>133.83478260869563</v>
      </c>
    </row>
    <row r="18" spans="1:4" ht="15.75" x14ac:dyDescent="0.25">
      <c r="A18" s="6" t="s">
        <v>7</v>
      </c>
      <c r="B18" s="17">
        <f>B19+B24+B25+B28</f>
        <v>10139</v>
      </c>
      <c r="C18" s="23">
        <f>C19+C24+C25+C28</f>
        <v>17316.2</v>
      </c>
      <c r="D18" s="11">
        <f t="shared" si="0"/>
        <v>170.78804615839826</v>
      </c>
    </row>
    <row r="19" spans="1:4" ht="27" x14ac:dyDescent="0.25">
      <c r="A19" s="7" t="s">
        <v>8</v>
      </c>
      <c r="B19" s="15">
        <f>B20+B21+B22+B23</f>
        <v>9359</v>
      </c>
      <c r="C19" s="24">
        <f>C20+C21+C22+C23</f>
        <v>12944</v>
      </c>
      <c r="D19" s="12">
        <f t="shared" si="0"/>
        <v>138.30537450582327</v>
      </c>
    </row>
    <row r="20" spans="1:4" ht="94.5" customHeight="1" x14ac:dyDescent="0.25">
      <c r="A20" s="8" t="s">
        <v>25</v>
      </c>
      <c r="B20" s="18">
        <v>5554</v>
      </c>
      <c r="C20" s="25">
        <v>9055.4</v>
      </c>
      <c r="D20" s="12">
        <f t="shared" si="0"/>
        <v>163.0428519985596</v>
      </c>
    </row>
    <row r="21" spans="1:4" ht="94.5" customHeight="1" x14ac:dyDescent="0.25">
      <c r="A21" s="8" t="s">
        <v>30</v>
      </c>
      <c r="B21" s="18">
        <v>471</v>
      </c>
      <c r="C21" s="25">
        <v>544.29999999999995</v>
      </c>
      <c r="D21" s="12">
        <f t="shared" si="0"/>
        <v>115.56263269639064</v>
      </c>
    </row>
    <row r="22" spans="1:4" ht="60" customHeight="1" x14ac:dyDescent="0.25">
      <c r="A22" s="8" t="s">
        <v>26</v>
      </c>
      <c r="B22" s="18">
        <v>2760</v>
      </c>
      <c r="C22" s="25">
        <v>2242.6</v>
      </c>
      <c r="D22" s="12">
        <f t="shared" si="0"/>
        <v>81.253623188405797</v>
      </c>
    </row>
    <row r="23" spans="1:4" ht="67.5" x14ac:dyDescent="0.25">
      <c r="A23" s="8" t="s">
        <v>27</v>
      </c>
      <c r="B23" s="18">
        <v>574</v>
      </c>
      <c r="C23" s="25">
        <v>1101.7</v>
      </c>
      <c r="D23" s="12">
        <f t="shared" si="0"/>
        <v>191.93379790940767</v>
      </c>
    </row>
    <row r="24" spans="1:4" ht="30" x14ac:dyDescent="0.25">
      <c r="A24" s="2" t="s">
        <v>9</v>
      </c>
      <c r="B24" s="19">
        <v>239</v>
      </c>
      <c r="C24" s="24">
        <v>492</v>
      </c>
      <c r="D24" s="12">
        <f t="shared" si="0"/>
        <v>205.85774058577405</v>
      </c>
    </row>
    <row r="25" spans="1:4" x14ac:dyDescent="0.25">
      <c r="A25" s="2" t="s">
        <v>10</v>
      </c>
      <c r="B25" s="15">
        <f>B26+B27</f>
        <v>541</v>
      </c>
      <c r="C25" s="24">
        <f>C26+C27</f>
        <v>2097.1</v>
      </c>
      <c r="D25" s="12">
        <f t="shared" si="0"/>
        <v>387.63401109057298</v>
      </c>
    </row>
    <row r="26" spans="1:4" ht="105" x14ac:dyDescent="0.25">
      <c r="A26" s="4" t="s">
        <v>28</v>
      </c>
      <c r="B26" s="16">
        <v>58</v>
      </c>
      <c r="C26" s="25">
        <v>1565.1</v>
      </c>
      <c r="D26" s="12">
        <f t="shared" si="0"/>
        <v>2698.4482758620688</v>
      </c>
    </row>
    <row r="27" spans="1:4" ht="54.75" customHeight="1" x14ac:dyDescent="0.25">
      <c r="A27" s="4" t="s">
        <v>29</v>
      </c>
      <c r="B27" s="16">
        <v>483</v>
      </c>
      <c r="C27" s="25">
        <v>532</v>
      </c>
      <c r="D27" s="12">
        <f t="shared" si="0"/>
        <v>110.14492753623189</v>
      </c>
    </row>
    <row r="28" spans="1:4" ht="21.75" customHeight="1" x14ac:dyDescent="0.25">
      <c r="A28" s="2" t="s">
        <v>11</v>
      </c>
      <c r="B28" s="15">
        <v>0</v>
      </c>
      <c r="C28" s="24">
        <v>1783.1</v>
      </c>
      <c r="D28" s="12"/>
    </row>
    <row r="29" spans="1:4" ht="30" hidden="1" x14ac:dyDescent="0.25">
      <c r="A29" s="4" t="s">
        <v>33</v>
      </c>
      <c r="B29" s="16">
        <v>0</v>
      </c>
      <c r="C29" s="25">
        <v>0</v>
      </c>
      <c r="D29" s="12"/>
    </row>
    <row r="30" spans="1:4" x14ac:dyDescent="0.25">
      <c r="A30" s="10" t="s">
        <v>12</v>
      </c>
      <c r="B30" s="17">
        <f>B31</f>
        <v>283001.3</v>
      </c>
      <c r="C30" s="23">
        <f>C31+C37+C36</f>
        <v>264549.59999999998</v>
      </c>
      <c r="D30" s="11">
        <f t="shared" si="0"/>
        <v>93.479994614865731</v>
      </c>
    </row>
    <row r="31" spans="1:4" ht="42.75" x14ac:dyDescent="0.25">
      <c r="A31" s="10" t="s">
        <v>31</v>
      </c>
      <c r="B31" s="17">
        <f>B32+B33+B34+B35</f>
        <v>283001.3</v>
      </c>
      <c r="C31" s="23">
        <f>C32+C33+C34+C35</f>
        <v>264584.09999999998</v>
      </c>
      <c r="D31" s="11">
        <f t="shared" si="0"/>
        <v>93.492185371586629</v>
      </c>
    </row>
    <row r="32" spans="1:4" ht="30" x14ac:dyDescent="0.25">
      <c r="A32" s="2" t="s">
        <v>13</v>
      </c>
      <c r="B32" s="15">
        <v>10068</v>
      </c>
      <c r="C32" s="24">
        <v>10068</v>
      </c>
      <c r="D32" s="12">
        <f t="shared" si="0"/>
        <v>100</v>
      </c>
    </row>
    <row r="33" spans="1:4" ht="30" x14ac:dyDescent="0.25">
      <c r="A33" s="2" t="s">
        <v>14</v>
      </c>
      <c r="B33" s="15">
        <v>36029.800000000003</v>
      </c>
      <c r="C33" s="24">
        <v>34842.699999999997</v>
      </c>
      <c r="D33" s="12">
        <f t="shared" si="0"/>
        <v>96.705227339591104</v>
      </c>
    </row>
    <row r="34" spans="1:4" ht="30" x14ac:dyDescent="0.25">
      <c r="A34" s="2" t="s">
        <v>15</v>
      </c>
      <c r="B34" s="15">
        <v>1791.1</v>
      </c>
      <c r="C34" s="24">
        <v>805.3</v>
      </c>
      <c r="D34" s="12">
        <f t="shared" si="0"/>
        <v>44.961197029758246</v>
      </c>
    </row>
    <row r="35" spans="1:4" x14ac:dyDescent="0.25">
      <c r="A35" s="2" t="s">
        <v>16</v>
      </c>
      <c r="B35" s="15">
        <v>235112.4</v>
      </c>
      <c r="C35" s="24">
        <v>218868.1</v>
      </c>
      <c r="D35" s="12">
        <f t="shared" si="0"/>
        <v>93.090836553069948</v>
      </c>
    </row>
    <row r="36" spans="1:4" ht="75" x14ac:dyDescent="0.25">
      <c r="A36" s="2" t="s">
        <v>38</v>
      </c>
      <c r="B36" s="15"/>
      <c r="C36" s="24">
        <v>2</v>
      </c>
      <c r="D36" s="12"/>
    </row>
    <row r="37" spans="1:4" ht="45" x14ac:dyDescent="0.25">
      <c r="A37" s="2" t="s">
        <v>39</v>
      </c>
      <c r="B37" s="15"/>
      <c r="C37" s="24">
        <v>-36.5</v>
      </c>
      <c r="D37" s="12"/>
    </row>
    <row r="38" spans="1:4" x14ac:dyDescent="0.25">
      <c r="A38" s="13" t="s">
        <v>17</v>
      </c>
      <c r="B38" s="17">
        <f>B6+B18+B30</f>
        <v>383164.5</v>
      </c>
      <c r="C38" s="23">
        <f>C6+C18+C30</f>
        <v>382300.89999999997</v>
      </c>
      <c r="D38" s="11">
        <f t="shared" si="0"/>
        <v>99.77461377554549</v>
      </c>
    </row>
  </sheetData>
  <mergeCells count="1">
    <mergeCell ref="A1:D2"/>
  </mergeCells>
  <pageMargins left="0.7" right="0.7" top="0.75" bottom="0.75" header="0.3" footer="0.3"/>
  <pageSetup paperSize="9" scale="7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2023-03-31T14:05:38Z</dcterms:modified>
</cp:coreProperties>
</file>