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FO\Маслакова ОС\ИСПОЛНЕНИЕ БЮДЖЕТА КОЛЫ\Исполнение бюджета 2021 год\год 2021\Отчет КСП\"/>
    </mc:Choice>
  </mc:AlternateContent>
  <xr:revisionPtr revIDLastSave="0" documentId="13_ncr:1_{F3366345-5DE4-43C2-A011-952B68F6EF97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012021" sheetId="10" r:id="rId1"/>
  </sheets>
  <calcPr calcId="191029"/>
</workbook>
</file>

<file path=xl/calcChain.xml><?xml version="1.0" encoding="utf-8"?>
<calcChain xmlns="http://schemas.openxmlformats.org/spreadsheetml/2006/main">
  <c r="E51" i="10" l="1"/>
  <c r="C52" i="10" l="1"/>
  <c r="D52" i="10" l="1"/>
  <c r="E27" i="10" l="1"/>
  <c r="E29" i="10"/>
  <c r="E30" i="10"/>
  <c r="E31" i="10"/>
  <c r="E32" i="10"/>
  <c r="D26" i="10"/>
  <c r="C26" i="10"/>
  <c r="E19" i="10"/>
  <c r="E20" i="10"/>
  <c r="D18" i="10"/>
  <c r="C18" i="10"/>
  <c r="E18" i="10" l="1"/>
  <c r="E26" i="10"/>
  <c r="E49" i="10"/>
  <c r="E47" i="10"/>
  <c r="E46" i="10"/>
  <c r="E45" i="10"/>
  <c r="E44" i="10"/>
  <c r="E43" i="10"/>
  <c r="E42" i="10"/>
  <c r="E41" i="10"/>
  <c r="D28" i="10"/>
  <c r="C28" i="10"/>
  <c r="E25" i="10"/>
  <c r="E24" i="10"/>
  <c r="E22" i="10"/>
  <c r="D21" i="10"/>
  <c r="C21" i="10"/>
  <c r="E16" i="10"/>
  <c r="E15" i="10"/>
  <c r="E14" i="10"/>
  <c r="D13" i="10"/>
  <c r="C13" i="10"/>
  <c r="D35" i="10" l="1"/>
  <c r="D54" i="10" s="1"/>
  <c r="E28" i="10"/>
  <c r="C35" i="10"/>
  <c r="E13" i="10"/>
  <c r="E52" i="10"/>
  <c r="E21" i="10"/>
  <c r="E35" i="10" l="1"/>
</calcChain>
</file>

<file path=xl/sharedStrings.xml><?xml version="1.0" encoding="utf-8"?>
<sst xmlns="http://schemas.openxmlformats.org/spreadsheetml/2006/main" count="109" uniqueCount="100">
  <si>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</si>
  <si>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</si>
  <si>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</si>
  <si>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</si>
  <si>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</si>
  <si>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</si>
  <si>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</si>
  <si>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</si>
  <si>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</si>
  <si>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</si>
  <si>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</si>
  <si>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</si>
  <si>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</si>
  <si>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</si>
  <si>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Причины неисполнения менее 95 %                                                               (указываются по итогам отчетного года)</t>
  </si>
  <si>
    <t>100 1 03 0000 00 00000 000</t>
  </si>
  <si>
    <t>Акцизы по подакцизным товарам (продукции), производимым на территории Российской Федерации</t>
  </si>
  <si>
    <t>100 1 03 02230 01 0000 110</t>
  </si>
  <si>
    <t xml:space="preserve">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</si>
  <si>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</si>
  <si>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</si>
  <si>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</si>
  <si>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</si>
  <si>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101 1 03 02260 01 0000 110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</si>
  <si>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</si>
  <si>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</si>
  <si>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</si>
  <si>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</si>
  <si>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</si>
  <si>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</si>
  <si>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</si>
  <si>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учреждений...)</t>
  </si>
  <si>
    <t>003 2 02 02041 13 0000 151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</si>
  <si>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</si>
  <si>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000 2 02 25555 13 0000 151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</si>
  <si>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</si>
  <si>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</si>
  <si>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</si>
  <si>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</si>
  <si>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</si>
  <si>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Причины неисполнения менее 95 %                         (указываются по итогам отчетного года)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</si>
  <si>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</si>
  <si>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</si>
  <si>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</si>
  <si>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</si>
  <si>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</si>
  <si>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</si>
  <si>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</si>
  <si>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</si>
  <si>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</si>
  <si>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</si>
  <si>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012 0409 032F170960 244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</si>
  <si>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</si>
  <si>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012 0409 032F1S0960 244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</si>
  <si>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</si>
  <si>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</si>
  <si>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</si>
  <si>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</si>
  <si>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</si>
  <si>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М.П. Королькова</t>
  </si>
  <si>
    <t>(расшифровка подписи)</t>
  </si>
  <si>
    <t>Главный специалист</t>
  </si>
  <si>
    <t>И.В. Зеленцова</t>
  </si>
  <si>
    <t>012 0409 032R153930 244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</si>
  <si>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</si>
  <si>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</si>
  <si>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</si>
  <si>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</si>
  <si>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</si>
  <si>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</si>
  <si>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182 10 6 00000 00 0000 000</t>
  </si>
  <si>
    <t xml:space="preserve">Налоги на имущество                                                   </t>
  </si>
  <si>
    <t>182 1 06 01030 13 0000 110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</si>
  <si>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</si>
  <si>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182 1 06 06043 13 0000 110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</si>
  <si>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</si>
  <si>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000 1 14 00000 00 0000 000</t>
  </si>
  <si>
    <t xml:space="preserve">Доходы от продажи материальных и нематериальных активов                                   </t>
  </si>
  <si>
    <t>007 1 14 02050 13 0000 410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</si>
  <si>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</si>
  <si>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007 1 11 05035 13 0000 120</t>
  </si>
  <si>
    <t>007 1 11 05075 13 0000 120</t>
  </si>
  <si>
    <t>007 1 11 09045 13 0000 120</t>
  </si>
  <si>
    <t xml:space="preserve">  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</si>
  <si>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012 0409 0320149180 244</t>
  </si>
  <si>
    <t xml:space="preserve">   Иные межбюджетные трансфкрты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</si>
  <si>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012 0409 032R149160 244</t>
  </si>
  <si>
    <t>Информация об использовании бюджетных ассигнований дорожного фонда муниципального образования город Кола Кольского района Мурманской области                            на 01.01.2022г</t>
  </si>
  <si>
    <t xml:space="preserve">Начальник управления финансов        </t>
  </si>
  <si>
    <t>Е.Б.Николаева</t>
  </si>
  <si>
    <t xml:space="preserve">  (расшифровка подписи)</t>
  </si>
  <si>
    <t>Ведущий специалист</t>
  </si>
  <si>
    <t>Л.В. Седова</t>
  </si>
  <si>
    <t>" 01 "   января  2022  г.</t>
  </si>
  <si>
    <t>010 2 02 45393 13 0000 150</t>
  </si>
  <si>
    <t>010 2 02 49999 13 0000 150</t>
  </si>
  <si>
    <t>В доходы муниципального образования город Кола поступили денежные средства, заявленные в соответствии с заключенными контрактами</t>
  </si>
  <si>
    <t>Неизрасходованные средства представляют экономию, сложившуюся  в результате отсутствия фактической потребности.</t>
  </si>
  <si>
    <t>Неизрасходованные средства представляют экономию по результатам проведения конкурсных процедур.</t>
  </si>
  <si>
    <t>Оплата за оказанные услуги производтся по фактическим расходам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</si>
</sst>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37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" fontId="1" fillId="0" borderId="5" xfId="0" applyNumberFormat="1" applyFont="1" applyBorder="1"/>
    <xf numFmtId="0" fontId="1" fillId="0" borderId="5" xfId="0" applyFont="1" applyFill="1" applyBorder="1"/>
    <xf numFmtId="165" fontId="2" fillId="0" borderId="5" xfId="0" applyNumberFormat="1" applyFont="1" applyFill="1" applyBorder="1" applyProtection="1">
      <protection locked="0"/>
    </xf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0" fontId="2" fillId="0" borderId="5" xfId="0" applyFont="1" applyFill="1" applyBorder="1"/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0" fontId="1" fillId="0" borderId="0" xfId="0" applyFont="1"/>
    <xf numFmtId="0" fontId="5" fillId="0" borderId="0" xfId="0" applyFont="1"/>
    <xf numFmtId="0" fontId="1" fillId="0" borderId="5" xfId="0" applyFont="1" applyFill="1" applyBorder="1" applyAlignment="1">
      <alignment horizontal="center" vertical="center" wrapText="1"/>
    </xf>
    <xf numFmtId="49" fontId="2" fillId="0" borderId="0" xfId="0" applyNumberFormat="1" applyFont="1"/>
    <xf numFmtId="0" fontId="3" fillId="0" borderId="1" xfId="0" applyFont="1" applyBorder="1"/>
    <xf numFmtId="0" fontId="1" fillId="0" borderId="0" xfId="0" applyFont="1" applyBorder="1" applyAlignment="1"/>
    <xf numFmtId="0" fontId="1" fillId="0" borderId="7" xfId="0" applyFont="1" applyBorder="1" applyAlignment="1">
      <alignment horizontal="center" vertical="center" wrapText="1"/>
    </xf>
    <xf numFmtId="49" fontId="1" fillId="0" borderId="7" xfId="1" applyNumberFormat="1" applyFont="1" applyFill="1" applyAlignment="1" applyProtection="1">
      <alignment horizontal="left" wrapText="1"/>
    </xf>
    <xf numFmtId="49" fontId="2" fillId="0" borderId="7" xfId="1" applyNumberFormat="1" applyFont="1" applyFill="1" applyAlignment="1" applyProtection="1">
      <alignment horizontal="left" wrapText="1"/>
    </xf>
    <xf numFmtId="165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/>
    </xf>
    <xf numFmtId="49" fontId="5" fillId="0" borderId="7" xfId="1" applyNumberFormat="1" applyFont="1" applyFill="1" applyProtection="1">
      <alignment horizontal="center"/>
    </xf>
    <xf numFmtId="0" fontId="1" fillId="0" borderId="5" xfId="0" applyFont="1" applyFill="1" applyBorder="1" applyAlignment="1">
      <alignment wrapText="1"/>
    </xf>
    <xf numFmtId="164" fontId="1" fillId="0" borderId="5" xfId="0" applyNumberFormat="1" applyFont="1" applyFill="1" applyBorder="1"/>
    <xf numFmtId="49" fontId="3" fillId="0" borderId="7" xfId="1" applyNumberFormat="1" applyFont="1" applyFill="1" applyProtection="1">
      <alignment horizontal="center"/>
    </xf>
    <xf numFmtId="4" fontId="2" fillId="0" borderId="5" xfId="0" applyNumberFormat="1" applyFont="1" applyFill="1" applyBorder="1"/>
    <xf numFmtId="164" fontId="2" fillId="0" borderId="5" xfId="0" applyNumberFormat="1" applyFont="1" applyFill="1" applyBorder="1"/>
    <xf numFmtId="4" fontId="2" fillId="0" borderId="7" xfId="0" applyNumberFormat="1" applyFont="1" applyFill="1" applyBorder="1"/>
    <xf numFmtId="49" fontId="1" fillId="0" borderId="7" xfId="1" applyNumberFormat="1" applyFont="1" applyFill="1" applyProtection="1">
      <alignment horizontal="center"/>
    </xf>
    <xf numFmtId="4" fontId="1" fillId="0" borderId="7" xfId="0" applyNumberFormat="1" applyFont="1" applyFill="1" applyBorder="1"/>
    <xf numFmtId="49" fontId="2" fillId="0" borderId="7" xfId="1" applyNumberFormat="1" applyFont="1" applyFill="1" applyProtection="1">
      <alignment horizontal="center"/>
    </xf>
    <xf numFmtId="9" fontId="1" fillId="0" borderId="5" xfId="0" applyNumberFormat="1" applyFont="1" applyFill="1" applyBorder="1"/>
    <xf numFmtId="9" fontId="2" fillId="0" borderId="5" xfId="0" applyNumberFormat="1" applyFont="1" applyFill="1" applyBorder="1"/>
    <xf numFmtId="0" fontId="8" fillId="0" borderId="9" xfId="3" applyNumberFormat="1" applyFont="1" applyFill="1" applyBorder="1" applyAlignment="1">
      <alignment horizontal="right" vertical="top"/>
    </xf>
    <xf numFmtId="4" fontId="2" fillId="0" borderId="5" xfId="2" applyNumberFormat="1" applyFont="1" applyFill="1" applyBorder="1" applyAlignment="1" applyProtection="1">
      <alignment horizontal="right" wrapText="1"/>
    </xf>
    <xf numFmtId="49" fontId="2" fillId="0" borderId="5" xfId="0" applyNumberFormat="1" applyFont="1" applyFill="1" applyBorder="1"/>
    <xf numFmtId="0" fontId="2" fillId="0" borderId="0" xfId="0" applyFont="1" applyFill="1"/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wrapText="1"/>
    </xf>
    <xf numFmtId="49" fontId="2" fillId="0" borderId="5" xfId="1" applyNumberFormat="1" applyFont="1" applyFill="1" applyBorder="1" applyAlignment="1" applyProtection="1">
      <alignment horizontal="center"/>
    </xf>
    <xf numFmtId="0" fontId="3" fillId="0" borderId="0" xfId="0" applyFont="1" applyBorder="1"/>
    <xf numFmtId="0" fontId="36" fillId="0" borderId="0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11" xfId="0" applyFont="1" applyBorder="1" applyAlignment="1">
      <alignment horizontal="center" vertical="justify"/>
    </xf>
    <xf numFmtId="49" fontId="1" fillId="0" borderId="3" xfId="0" applyNumberFormat="1" applyFont="1" applyFill="1" applyBorder="1" applyAlignment="1"/>
    <xf numFmtId="0" fontId="1" fillId="0" borderId="4" xfId="0" applyFont="1" applyFill="1" applyBorder="1" applyAlignment="1"/>
    <xf numFmtId="0" fontId="1" fillId="0" borderId="1" xfId="0" applyFont="1" applyFill="1" applyBorder="1" applyAlignment="1"/>
    <xf numFmtId="0" fontId="2" fillId="0" borderId="1" xfId="0" applyFont="1" applyFill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/>
    <xf numFmtId="0" fontId="1" fillId="0" borderId="5" xfId="0" applyFont="1" applyFill="1" applyBorder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7B46D-15A1-446B-81C3-7106E4DA70CB}">
  <sheetPr>
    <pageSetUpPr fitToPage="1"/>
  </sheetPr>
  <dimension ref="A1:I70"/>
  <sheetViews>
    <sheetView tabSelected="1" view="pageBreakPreview" topLeftCell="A34" zoomScale="60" zoomScaleNormal="100" workbookViewId="0">
      <selection activeCell="E51" sqref="E51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39.5703125" style="2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3" customHeight="1" x14ac:dyDescent="0.25">
      <c r="A1" s="56" t="s">
        <v>87</v>
      </c>
      <c r="B1" s="56"/>
      <c r="C1" s="56"/>
      <c r="D1" s="56"/>
      <c r="E1" s="56"/>
      <c r="F1" s="56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57" t="s">
        <v>7</v>
      </c>
      <c r="B8" s="58"/>
      <c r="C8" s="59"/>
      <c r="D8" s="6">
        <v>2622225.62</v>
      </c>
      <c r="E8" s="1"/>
      <c r="F8" s="1"/>
      <c r="G8" s="1"/>
    </row>
    <row r="9" spans="1:8" ht="15" x14ac:dyDescent="0.25">
      <c r="A9" s="24"/>
      <c r="B9" s="24"/>
      <c r="C9" s="24"/>
      <c r="D9" s="7"/>
      <c r="E9" s="1"/>
      <c r="F9" s="1"/>
      <c r="G9" s="1"/>
    </row>
    <row r="10" spans="1:8" ht="15" x14ac:dyDescent="0.25">
      <c r="A10" s="60" t="s">
        <v>8</v>
      </c>
      <c r="B10" s="61"/>
      <c r="C10" s="61"/>
      <c r="D10" s="61"/>
      <c r="E10" s="61"/>
      <c r="F10" s="61"/>
      <c r="G10" s="1"/>
    </row>
    <row r="11" spans="1:8" ht="15" hidden="1" customHeight="1" x14ac:dyDescent="0.25">
      <c r="A11" s="62" t="s">
        <v>9</v>
      </c>
      <c r="B11" s="62" t="s">
        <v>10</v>
      </c>
      <c r="C11" s="64" t="s">
        <v>6</v>
      </c>
      <c r="D11" s="64"/>
      <c r="E11" s="64"/>
      <c r="F11" s="8"/>
      <c r="G11" s="4"/>
    </row>
    <row r="12" spans="1:8" s="10" customFormat="1" ht="82.5" customHeight="1" x14ac:dyDescent="0.25">
      <c r="A12" s="63"/>
      <c r="B12" s="63"/>
      <c r="C12" s="25" t="s">
        <v>11</v>
      </c>
      <c r="D12" s="25" t="s">
        <v>12</v>
      </c>
      <c r="E12" s="25" t="s">
        <v>13</v>
      </c>
      <c r="F12" s="25" t="s">
        <v>14</v>
      </c>
      <c r="G12" s="9"/>
    </row>
    <row r="13" spans="1:8" ht="29.25" x14ac:dyDescent="0.25">
      <c r="A13" s="30" t="s">
        <v>15</v>
      </c>
      <c r="B13" s="31" t="s">
        <v>16</v>
      </c>
      <c r="C13" s="6">
        <f>SUM(C14:C16)</f>
        <v>2000300</v>
      </c>
      <c r="D13" s="6">
        <f>SUM(D14:D17)</f>
        <v>2082277.9300000002</v>
      </c>
      <c r="E13" s="32">
        <f t="shared" ref="E13:E32" si="0">D13/C13</f>
        <v>1.0409828175773634</v>
      </c>
      <c r="F13" s="12"/>
      <c r="G13" s="1"/>
    </row>
    <row r="14" spans="1:8" ht="72.75" customHeight="1" x14ac:dyDescent="0.25">
      <c r="A14" s="33" t="s">
        <v>17</v>
      </c>
      <c r="B14" s="14" t="s">
        <v>18</v>
      </c>
      <c r="C14" s="13">
        <v>918000</v>
      </c>
      <c r="D14" s="34">
        <v>961303.56</v>
      </c>
      <c r="E14" s="35">
        <f t="shared" si="0"/>
        <v>1.0471716339869281</v>
      </c>
      <c r="F14" s="14"/>
      <c r="G14" s="1"/>
    </row>
    <row r="15" spans="1:8" ht="81" customHeight="1" x14ac:dyDescent="0.25">
      <c r="A15" s="33" t="s">
        <v>19</v>
      </c>
      <c r="B15" s="14" t="s">
        <v>20</v>
      </c>
      <c r="C15" s="13">
        <v>6200</v>
      </c>
      <c r="D15" s="34">
        <v>6760.6</v>
      </c>
      <c r="E15" s="35">
        <f t="shared" si="0"/>
        <v>1.0904193548387098</v>
      </c>
      <c r="F15" s="14"/>
      <c r="G15" s="1"/>
    </row>
    <row r="16" spans="1:8" ht="69" customHeight="1" x14ac:dyDescent="0.25">
      <c r="A16" s="33" t="s">
        <v>21</v>
      </c>
      <c r="B16" s="14" t="s">
        <v>22</v>
      </c>
      <c r="C16" s="13">
        <v>1076100</v>
      </c>
      <c r="D16" s="34">
        <v>1278140.71</v>
      </c>
      <c r="E16" s="35">
        <f t="shared" si="0"/>
        <v>1.1877527274416875</v>
      </c>
      <c r="F16" s="14"/>
      <c r="G16" s="1"/>
      <c r="H16" s="15"/>
    </row>
    <row r="17" spans="1:8" ht="64.5" customHeight="1" x14ac:dyDescent="0.25">
      <c r="A17" s="33" t="s">
        <v>23</v>
      </c>
      <c r="B17" s="14" t="s">
        <v>24</v>
      </c>
      <c r="C17" s="13"/>
      <c r="D17" s="36">
        <v>-163926.94</v>
      </c>
      <c r="E17" s="35"/>
      <c r="F17" s="14"/>
      <c r="G17" s="1"/>
      <c r="H17" s="15"/>
    </row>
    <row r="18" spans="1:8" ht="64.5" customHeight="1" x14ac:dyDescent="0.25">
      <c r="A18" s="37" t="s">
        <v>70</v>
      </c>
      <c r="B18" s="26" t="s">
        <v>71</v>
      </c>
      <c r="C18" s="28">
        <f>C19+C20</f>
        <v>7725000</v>
      </c>
      <c r="D18" s="38">
        <f>D19+D20</f>
        <v>7883970.21</v>
      </c>
      <c r="E18" s="35">
        <f t="shared" si="0"/>
        <v>1.020578667961165</v>
      </c>
      <c r="F18" s="14"/>
      <c r="G18" s="1"/>
      <c r="H18" s="15"/>
    </row>
    <row r="19" spans="1:8" ht="64.5" customHeight="1" x14ac:dyDescent="0.25">
      <c r="A19" s="39" t="s">
        <v>72</v>
      </c>
      <c r="B19" s="27" t="s">
        <v>73</v>
      </c>
      <c r="C19" s="29">
        <v>4425000</v>
      </c>
      <c r="D19" s="36">
        <v>4775867.95</v>
      </c>
      <c r="E19" s="35">
        <f t="shared" si="0"/>
        <v>1.0792921920903955</v>
      </c>
      <c r="F19" s="14"/>
      <c r="G19" s="1"/>
      <c r="H19" s="15"/>
    </row>
    <row r="20" spans="1:8" ht="64.5" customHeight="1" x14ac:dyDescent="0.25">
      <c r="A20" s="39" t="s">
        <v>74</v>
      </c>
      <c r="B20" s="27" t="s">
        <v>75</v>
      </c>
      <c r="C20" s="29">
        <v>3300000</v>
      </c>
      <c r="D20" s="36">
        <v>3108102.26</v>
      </c>
      <c r="E20" s="35">
        <f t="shared" si="0"/>
        <v>0.94184916969696963</v>
      </c>
      <c r="F20" s="14"/>
      <c r="G20" s="1"/>
      <c r="H20" s="15"/>
    </row>
    <row r="21" spans="1:8" ht="36" customHeight="1" x14ac:dyDescent="0.25">
      <c r="A21" s="30" t="s">
        <v>25</v>
      </c>
      <c r="B21" s="31" t="s">
        <v>26</v>
      </c>
      <c r="C21" s="6">
        <f>C22+C23+C25+C24</f>
        <v>9246000</v>
      </c>
      <c r="D21" s="38">
        <f>D22+D23+D25+D24</f>
        <v>9854643.8200000003</v>
      </c>
      <c r="E21" s="40">
        <f t="shared" si="0"/>
        <v>1.0658277979666884</v>
      </c>
      <c r="F21" s="12"/>
      <c r="G21" s="1"/>
    </row>
    <row r="22" spans="1:8" ht="75" customHeight="1" x14ac:dyDescent="0.25">
      <c r="A22" s="33" t="s">
        <v>27</v>
      </c>
      <c r="B22" s="14" t="s">
        <v>28</v>
      </c>
      <c r="C22" s="34">
        <v>5936000</v>
      </c>
      <c r="D22" s="34">
        <v>6339811.79</v>
      </c>
      <c r="E22" s="41">
        <f t="shared" si="0"/>
        <v>1.0680275926549865</v>
      </c>
      <c r="F22" s="14"/>
      <c r="G22" s="1"/>
    </row>
    <row r="23" spans="1:8" ht="105" hidden="1" customHeight="1" x14ac:dyDescent="0.25">
      <c r="A23" s="33" t="s">
        <v>80</v>
      </c>
      <c r="B23" s="14" t="s">
        <v>29</v>
      </c>
      <c r="C23" s="34"/>
      <c r="D23" s="34"/>
      <c r="E23" s="41"/>
      <c r="F23" s="14"/>
      <c r="G23" s="1"/>
    </row>
    <row r="24" spans="1:8" ht="30" x14ac:dyDescent="0.25">
      <c r="A24" s="33" t="s">
        <v>81</v>
      </c>
      <c r="B24" s="14" t="s">
        <v>30</v>
      </c>
      <c r="C24" s="34">
        <v>2660000</v>
      </c>
      <c r="D24" s="34">
        <v>2819016.69</v>
      </c>
      <c r="E24" s="41">
        <f t="shared" si="0"/>
        <v>1.0597807105263157</v>
      </c>
      <c r="F24" s="16"/>
      <c r="G24" s="1"/>
    </row>
    <row r="25" spans="1:8" ht="59.25" customHeight="1" x14ac:dyDescent="0.25">
      <c r="A25" s="33" t="s">
        <v>82</v>
      </c>
      <c r="B25" s="14" t="s">
        <v>31</v>
      </c>
      <c r="C25" s="34">
        <v>650000</v>
      </c>
      <c r="D25" s="34">
        <v>695815.34</v>
      </c>
      <c r="E25" s="41">
        <f t="shared" si="0"/>
        <v>1.0704851384615384</v>
      </c>
      <c r="F25" s="16"/>
      <c r="G25" s="1"/>
    </row>
    <row r="26" spans="1:8" ht="25.5" customHeight="1" x14ac:dyDescent="0.25">
      <c r="A26" s="30" t="s">
        <v>76</v>
      </c>
      <c r="B26" s="26" t="s">
        <v>77</v>
      </c>
      <c r="C26" s="6">
        <f>C27</f>
        <v>1956300</v>
      </c>
      <c r="D26" s="6">
        <f>D27</f>
        <v>2066516.6</v>
      </c>
      <c r="E26" s="41">
        <f t="shared" si="0"/>
        <v>1.0563393140111434</v>
      </c>
      <c r="F26" s="16"/>
      <c r="G26" s="1"/>
    </row>
    <row r="27" spans="1:8" ht="93.75" customHeight="1" x14ac:dyDescent="0.25">
      <c r="A27" s="33" t="s">
        <v>78</v>
      </c>
      <c r="B27" s="27" t="s">
        <v>79</v>
      </c>
      <c r="C27" s="34">
        <v>1956300</v>
      </c>
      <c r="D27" s="34">
        <v>2066516.6</v>
      </c>
      <c r="E27" s="41">
        <f t="shared" si="0"/>
        <v>1.0563393140111434</v>
      </c>
      <c r="F27" s="16"/>
      <c r="G27" s="1"/>
    </row>
    <row r="28" spans="1:8" ht="15" x14ac:dyDescent="0.25">
      <c r="A28" s="30" t="s">
        <v>67</v>
      </c>
      <c r="B28" s="31" t="s">
        <v>68</v>
      </c>
      <c r="C28" s="6">
        <f>SUM(C29:C34)</f>
        <v>79302250</v>
      </c>
      <c r="D28" s="6">
        <f>SUM(D29:D34)</f>
        <v>77481223.460000008</v>
      </c>
      <c r="E28" s="41">
        <f t="shared" si="0"/>
        <v>0.97703688684747292</v>
      </c>
      <c r="F28" s="12"/>
      <c r="G28" s="1"/>
    </row>
    <row r="29" spans="1:8" ht="120" hidden="1" customHeight="1" x14ac:dyDescent="0.25">
      <c r="A29" s="33" t="s">
        <v>32</v>
      </c>
      <c r="B29" s="14" t="s">
        <v>33</v>
      </c>
      <c r="C29" s="34"/>
      <c r="D29" s="34"/>
      <c r="E29" s="41" t="e">
        <f t="shared" si="0"/>
        <v>#DIV/0!</v>
      </c>
      <c r="F29" s="16"/>
      <c r="G29" s="1"/>
    </row>
    <row r="30" spans="1:8" ht="90" hidden="1" customHeight="1" x14ac:dyDescent="0.25">
      <c r="A30" s="17" t="s">
        <v>34</v>
      </c>
      <c r="B30" s="14" t="s">
        <v>35</v>
      </c>
      <c r="C30" s="42"/>
      <c r="D30" s="43"/>
      <c r="E30" s="41" t="e">
        <f t="shared" si="0"/>
        <v>#DIV/0!</v>
      </c>
      <c r="F30" s="16"/>
      <c r="G30" s="1"/>
    </row>
    <row r="31" spans="1:8" ht="60" x14ac:dyDescent="0.25">
      <c r="A31" s="17" t="s">
        <v>94</v>
      </c>
      <c r="B31" s="14" t="s">
        <v>36</v>
      </c>
      <c r="C31" s="34">
        <v>60000000</v>
      </c>
      <c r="D31" s="34">
        <v>60000000</v>
      </c>
      <c r="E31" s="41">
        <f t="shared" si="0"/>
        <v>1</v>
      </c>
      <c r="F31" s="16"/>
      <c r="G31" s="1"/>
    </row>
    <row r="32" spans="1:8" ht="60" customHeight="1" x14ac:dyDescent="0.25">
      <c r="A32" s="17" t="s">
        <v>95</v>
      </c>
      <c r="B32" s="18" t="s">
        <v>69</v>
      </c>
      <c r="C32" s="34">
        <v>19302250</v>
      </c>
      <c r="D32" s="34">
        <v>17481223.460000001</v>
      </c>
      <c r="E32" s="41">
        <f t="shared" si="0"/>
        <v>0.905657291766504</v>
      </c>
      <c r="F32" s="14" t="s">
        <v>96</v>
      </c>
      <c r="G32" s="1"/>
    </row>
    <row r="33" spans="1:9" ht="15" hidden="1" customHeight="1" x14ac:dyDescent="0.25">
      <c r="A33" s="44"/>
      <c r="B33" s="16"/>
      <c r="C33" s="34"/>
      <c r="D33" s="34"/>
      <c r="E33" s="41"/>
      <c r="F33" s="16"/>
      <c r="G33" s="1"/>
    </row>
    <row r="34" spans="1:9" ht="2.25" customHeight="1" x14ac:dyDescent="0.25">
      <c r="A34" s="44"/>
      <c r="B34" s="16"/>
      <c r="C34" s="34"/>
      <c r="D34" s="34"/>
      <c r="E34" s="41"/>
      <c r="F34" s="16"/>
      <c r="G34" s="1"/>
    </row>
    <row r="35" spans="1:9" s="20" customFormat="1" ht="14.25" x14ac:dyDescent="0.2">
      <c r="A35" s="66" t="s">
        <v>37</v>
      </c>
      <c r="B35" s="67"/>
      <c r="C35" s="6">
        <f>C13+C21+C28+C26+C18</f>
        <v>100229850</v>
      </c>
      <c r="D35" s="6">
        <f>D13+D21+D28+D18+D26</f>
        <v>99368632.019999996</v>
      </c>
      <c r="E35" s="40">
        <f>D35/C35</f>
        <v>0.99140756990058343</v>
      </c>
      <c r="F35" s="12"/>
      <c r="G35" s="19"/>
    </row>
    <row r="36" spans="1:9" ht="17.25" customHeight="1" x14ac:dyDescent="0.25">
      <c r="A36" s="45"/>
      <c r="B36" s="45"/>
      <c r="C36" s="45"/>
      <c r="D36" s="45"/>
      <c r="E36" s="45"/>
      <c r="F36" s="45"/>
      <c r="G36" s="1"/>
    </row>
    <row r="37" spans="1:9" ht="44.25" customHeight="1" x14ac:dyDescent="0.25">
      <c r="A37" s="68" t="s">
        <v>38</v>
      </c>
      <c r="B37" s="69"/>
      <c r="C37" s="69"/>
      <c r="D37" s="69"/>
      <c r="E37" s="69"/>
      <c r="F37" s="69"/>
      <c r="G37" s="1"/>
    </row>
    <row r="38" spans="1:9" ht="21.75" customHeight="1" x14ac:dyDescent="0.25">
      <c r="A38" s="70" t="s">
        <v>39</v>
      </c>
      <c r="B38" s="70" t="s">
        <v>10</v>
      </c>
      <c r="C38" s="72" t="s">
        <v>6</v>
      </c>
      <c r="D38" s="72"/>
      <c r="E38" s="72"/>
      <c r="F38" s="16"/>
      <c r="G38" s="4"/>
    </row>
    <row r="39" spans="1:9" ht="99.75" customHeight="1" x14ac:dyDescent="0.25">
      <c r="A39" s="71"/>
      <c r="B39" s="71"/>
      <c r="C39" s="46" t="s">
        <v>11</v>
      </c>
      <c r="D39" s="46" t="s">
        <v>12</v>
      </c>
      <c r="E39" s="47" t="s">
        <v>13</v>
      </c>
      <c r="F39" s="47" t="s">
        <v>40</v>
      </c>
      <c r="G39" s="1"/>
    </row>
    <row r="40" spans="1:9" ht="90" hidden="1" customHeight="1" x14ac:dyDescent="0.25">
      <c r="A40" s="48" t="s">
        <v>41</v>
      </c>
      <c r="B40" s="49" t="s">
        <v>42</v>
      </c>
      <c r="C40" s="43"/>
      <c r="D40" s="43"/>
      <c r="E40" s="41"/>
      <c r="F40" s="21"/>
      <c r="G40" s="1"/>
    </row>
    <row r="41" spans="1:9" ht="59.25" customHeight="1" x14ac:dyDescent="0.25">
      <c r="A41" s="50" t="s">
        <v>65</v>
      </c>
      <c r="B41" s="49" t="s">
        <v>66</v>
      </c>
      <c r="C41" s="43">
        <v>309000</v>
      </c>
      <c r="D41" s="43">
        <v>266070</v>
      </c>
      <c r="E41" s="41">
        <f>D41/C41</f>
        <v>0.86106796116504858</v>
      </c>
      <c r="F41" s="49" t="s">
        <v>97</v>
      </c>
      <c r="G41" s="1"/>
    </row>
    <row r="42" spans="1:9" ht="45" x14ac:dyDescent="0.25">
      <c r="A42" s="51" t="s">
        <v>64</v>
      </c>
      <c r="B42" s="14" t="s">
        <v>43</v>
      </c>
      <c r="C42" s="34">
        <v>12946821.33</v>
      </c>
      <c r="D42" s="34">
        <v>9102221.8100000005</v>
      </c>
      <c r="E42" s="41">
        <f>D42/C42</f>
        <v>0.70304683891084485</v>
      </c>
      <c r="F42" s="14" t="s">
        <v>99</v>
      </c>
      <c r="G42" s="1"/>
    </row>
    <row r="43" spans="1:9" ht="30" hidden="1" x14ac:dyDescent="0.25">
      <c r="A43" s="52" t="s">
        <v>44</v>
      </c>
      <c r="B43" s="14" t="s">
        <v>45</v>
      </c>
      <c r="C43" s="34"/>
      <c r="D43" s="34"/>
      <c r="E43" s="41" t="e">
        <f t="shared" ref="E43:E51" si="1">D43/C43</f>
        <v>#DIV/0!</v>
      </c>
      <c r="F43" s="14"/>
      <c r="G43" s="22"/>
    </row>
    <row r="44" spans="1:9" ht="30" hidden="1" x14ac:dyDescent="0.25">
      <c r="A44" s="52" t="s">
        <v>46</v>
      </c>
      <c r="B44" s="14" t="s">
        <v>45</v>
      </c>
      <c r="C44" s="34"/>
      <c r="D44" s="34"/>
      <c r="E44" s="41" t="e">
        <f t="shared" si="1"/>
        <v>#DIV/0!</v>
      </c>
      <c r="F44" s="14"/>
      <c r="G44" s="22"/>
    </row>
    <row r="45" spans="1:9" ht="60" x14ac:dyDescent="0.25">
      <c r="A45" s="52" t="s">
        <v>47</v>
      </c>
      <c r="B45" s="14" t="s">
        <v>48</v>
      </c>
      <c r="C45" s="34">
        <v>738000</v>
      </c>
      <c r="D45" s="34">
        <v>285688</v>
      </c>
      <c r="E45" s="41">
        <f t="shared" si="1"/>
        <v>0.38711111111111113</v>
      </c>
      <c r="F45" s="14" t="s">
        <v>98</v>
      </c>
      <c r="G45" s="1"/>
      <c r="I45" s="15"/>
    </row>
    <row r="46" spans="1:9" ht="45" x14ac:dyDescent="0.25">
      <c r="A46" s="52" t="s">
        <v>49</v>
      </c>
      <c r="B46" s="14" t="s">
        <v>50</v>
      </c>
      <c r="C46" s="34">
        <v>248000</v>
      </c>
      <c r="D46" s="34">
        <v>231302.1</v>
      </c>
      <c r="E46" s="41">
        <f t="shared" si="1"/>
        <v>0.93266975806451613</v>
      </c>
      <c r="F46" s="14" t="s">
        <v>99</v>
      </c>
      <c r="G46" s="1"/>
    </row>
    <row r="47" spans="1:9" ht="60" hidden="1" x14ac:dyDescent="0.25">
      <c r="A47" s="52" t="s">
        <v>51</v>
      </c>
      <c r="B47" s="14" t="s">
        <v>52</v>
      </c>
      <c r="C47" s="34"/>
      <c r="D47" s="34"/>
      <c r="E47" s="41" t="e">
        <f t="shared" si="1"/>
        <v>#DIV/0!</v>
      </c>
      <c r="F47" s="14"/>
      <c r="G47" s="1"/>
    </row>
    <row r="48" spans="1:9" ht="45" hidden="1" x14ac:dyDescent="0.25">
      <c r="A48" s="52" t="s">
        <v>53</v>
      </c>
      <c r="B48" s="14" t="s">
        <v>54</v>
      </c>
      <c r="C48" s="34">
        <v>0</v>
      </c>
      <c r="D48" s="34">
        <v>0</v>
      </c>
      <c r="E48" s="41">
        <v>0</v>
      </c>
      <c r="F48" s="14"/>
      <c r="G48" s="1"/>
    </row>
    <row r="49" spans="1:7" ht="45" x14ac:dyDescent="0.25">
      <c r="A49" s="52" t="s">
        <v>63</v>
      </c>
      <c r="B49" s="14" t="s">
        <v>55</v>
      </c>
      <c r="C49" s="34">
        <v>66513104.289999999</v>
      </c>
      <c r="D49" s="34">
        <v>66513104.289999999</v>
      </c>
      <c r="E49" s="41">
        <f t="shared" si="1"/>
        <v>1</v>
      </c>
      <c r="F49" s="14"/>
      <c r="G49" s="1"/>
    </row>
    <row r="50" spans="1:7" ht="75" hidden="1" x14ac:dyDescent="0.25">
      <c r="A50" s="52" t="s">
        <v>84</v>
      </c>
      <c r="B50" s="14" t="s">
        <v>83</v>
      </c>
      <c r="C50" s="34">
        <v>0</v>
      </c>
      <c r="D50" s="34">
        <v>0</v>
      </c>
      <c r="E50" s="41">
        <v>0</v>
      </c>
      <c r="F50" s="14"/>
      <c r="G50" s="1"/>
    </row>
    <row r="51" spans="1:7" ht="75" x14ac:dyDescent="0.25">
      <c r="A51" s="52" t="s">
        <v>86</v>
      </c>
      <c r="B51" s="14" t="s">
        <v>85</v>
      </c>
      <c r="C51" s="34">
        <v>17481223.460000001</v>
      </c>
      <c r="D51" s="34">
        <v>17481223.460000001</v>
      </c>
      <c r="E51" s="41">
        <f t="shared" si="1"/>
        <v>1</v>
      </c>
      <c r="F51" s="14"/>
      <c r="G51" s="1"/>
    </row>
    <row r="52" spans="1:7" s="20" customFormat="1" ht="14.25" x14ac:dyDescent="0.2">
      <c r="A52" s="73" t="s">
        <v>56</v>
      </c>
      <c r="B52" s="74"/>
      <c r="C52" s="6">
        <f>SUM(C40:C51)</f>
        <v>98236149.080000013</v>
      </c>
      <c r="D52" s="6">
        <f>SUM(D40:D51)</f>
        <v>93879609.659999996</v>
      </c>
      <c r="E52" s="40">
        <f>D52/C52</f>
        <v>0.95565237989477569</v>
      </c>
      <c r="F52" s="12"/>
      <c r="G52" s="19"/>
    </row>
    <row r="53" spans="1:7" ht="15" x14ac:dyDescent="0.25">
      <c r="A53" s="1"/>
      <c r="B53" s="1"/>
      <c r="C53" s="1"/>
      <c r="D53" s="1"/>
      <c r="E53" s="1"/>
      <c r="F53" s="1"/>
      <c r="G53" s="1"/>
    </row>
    <row r="54" spans="1:7" ht="12.75" customHeight="1" x14ac:dyDescent="0.25">
      <c r="A54" s="57" t="s">
        <v>57</v>
      </c>
      <c r="B54" s="58"/>
      <c r="C54" s="59"/>
      <c r="D54" s="11">
        <f>D8+D35-D52</f>
        <v>8111247.9800000042</v>
      </c>
      <c r="E54" s="1"/>
      <c r="F54" s="1"/>
      <c r="G54" s="1"/>
    </row>
    <row r="55" spans="1:7" ht="12.75" hidden="1" customHeight="1" x14ac:dyDescent="0.2">
      <c r="A55" s="2" t="s">
        <v>58</v>
      </c>
      <c r="C55" s="23" t="s">
        <v>59</v>
      </c>
      <c r="D55" s="23"/>
    </row>
    <row r="56" spans="1:7" ht="12.75" hidden="1" customHeight="1" x14ac:dyDescent="0.2">
      <c r="C56" s="65" t="s">
        <v>60</v>
      </c>
      <c r="D56" s="65"/>
    </row>
    <row r="57" spans="1:7" ht="8.25" hidden="1" customHeight="1" x14ac:dyDescent="0.2"/>
    <row r="58" spans="1:7" ht="12.75" hidden="1" customHeight="1" x14ac:dyDescent="0.2">
      <c r="A58" s="2" t="s">
        <v>61</v>
      </c>
      <c r="C58" s="23" t="s">
        <v>62</v>
      </c>
      <c r="D58" s="23"/>
    </row>
    <row r="59" spans="1:7" ht="12.75" hidden="1" customHeight="1" x14ac:dyDescent="0.2">
      <c r="C59" s="65" t="s">
        <v>60</v>
      </c>
      <c r="D59" s="65"/>
    </row>
    <row r="61" spans="1:7" x14ac:dyDescent="0.2">
      <c r="A61" s="2" t="s">
        <v>88</v>
      </c>
      <c r="C61" s="54" t="s">
        <v>89</v>
      </c>
    </row>
    <row r="62" spans="1:7" x14ac:dyDescent="0.2">
      <c r="C62" s="53" t="s">
        <v>60</v>
      </c>
    </row>
    <row r="63" spans="1:7" ht="15" customHeight="1" x14ac:dyDescent="0.2">
      <c r="C63" s="53"/>
    </row>
    <row r="64" spans="1:7" ht="15" customHeight="1" x14ac:dyDescent="0.2">
      <c r="A64" s="2" t="s">
        <v>91</v>
      </c>
      <c r="C64" s="55" t="s">
        <v>92</v>
      </c>
    </row>
    <row r="65" spans="1:3" x14ac:dyDescent="0.2">
      <c r="C65" s="2" t="s">
        <v>90</v>
      </c>
    </row>
    <row r="66" spans="1:3" ht="10.5" customHeight="1" x14ac:dyDescent="0.2">
      <c r="A66" s="2" t="s">
        <v>93</v>
      </c>
    </row>
    <row r="68" spans="1:3" x14ac:dyDescent="0.2">
      <c r="C68" s="15"/>
    </row>
    <row r="70" spans="1:3" x14ac:dyDescent="0.2">
      <c r="C70" s="15"/>
    </row>
  </sheetData>
  <mergeCells count="15">
    <mergeCell ref="A54:C54"/>
    <mergeCell ref="C56:D56"/>
    <mergeCell ref="C59:D59"/>
    <mergeCell ref="A35:B35"/>
    <mergeCell ref="A37:F37"/>
    <mergeCell ref="A38:A39"/>
    <mergeCell ref="B38:B39"/>
    <mergeCell ref="C38:E38"/>
    <mergeCell ref="A52:B52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72" fitToHeight="0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01012021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ufin421</cp:lastModifiedBy>
  <cp:lastPrinted>2022-03-29T09:44:52Z</cp:lastPrinted>
  <dcterms:created xsi:type="dcterms:W3CDTF">2020-03-03T09:57:03Z</dcterms:created>
  <dcterms:modified xsi:type="dcterms:W3CDTF">2022-03-29T09:48:29Z</dcterms:modified>
</cp:coreProperties>
</file>