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\FO\Маслакова ОС\ИСПОЛНЕНИЕ БЮДЖЕТА КОЛЫ\Исполнение бюджета 2021 год\год 2021\"/>
    </mc:Choice>
  </mc:AlternateContent>
  <xr:revisionPtr revIDLastSave="0" documentId="13_ncr:1_{FAB03B42-F386-4AA8-BFAC-76D24E979438}" xr6:coauthVersionLast="40" xr6:coauthVersionMax="40" xr10:uidLastSave="{00000000-0000-0000-0000-000000000000}"/>
  <bookViews>
    <workbookView xWindow="480" yWindow="45" windowWidth="24240" windowHeight="11820" activeTab="1" xr2:uid="{00000000-000D-0000-FFFF-FFFF00000000}"/>
  </bookViews>
  <sheets>
    <sheet name="Приложение 1" sheetId="2" r:id="rId1"/>
    <sheet name="Приложение 2" sheetId="1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82" i="2" l="1"/>
  <c r="I17" i="1" l="1"/>
  <c r="H17" i="1"/>
  <c r="D112" i="2"/>
  <c r="D113" i="2"/>
  <c r="D102" i="2" l="1"/>
  <c r="C102" i="2"/>
  <c r="D78" i="2"/>
  <c r="C72" i="2"/>
  <c r="C62" i="2"/>
  <c r="C40" i="2"/>
  <c r="C31" i="1" l="1"/>
  <c r="E30" i="1"/>
  <c r="C14" i="1"/>
  <c r="G31" i="1" l="1"/>
  <c r="H30" i="1"/>
  <c r="I30" i="1"/>
  <c r="E10" i="1" l="1"/>
  <c r="E11" i="1"/>
  <c r="E12" i="1"/>
  <c r="E13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2" i="1"/>
  <c r="C20" i="1"/>
  <c r="C9" i="1"/>
  <c r="C33" i="1" l="1"/>
  <c r="I32" i="1" l="1"/>
  <c r="H32" i="1"/>
  <c r="I29" i="1"/>
  <c r="H29" i="1"/>
  <c r="I28" i="1"/>
  <c r="H28" i="1"/>
  <c r="I27" i="1"/>
  <c r="H27" i="1"/>
  <c r="I26" i="1"/>
  <c r="H26" i="1"/>
  <c r="I25" i="1"/>
  <c r="H25" i="1"/>
  <c r="H24" i="1"/>
  <c r="I23" i="1"/>
  <c r="H23" i="1"/>
  <c r="I22" i="1"/>
  <c r="H22" i="1"/>
  <c r="I21" i="1"/>
  <c r="H21" i="1"/>
  <c r="G20" i="1"/>
  <c r="F20" i="1"/>
  <c r="D20" i="1"/>
  <c r="E20" i="1" s="1"/>
  <c r="I19" i="1"/>
  <c r="H19" i="1"/>
  <c r="I18" i="1"/>
  <c r="H18" i="1"/>
  <c r="I16" i="1"/>
  <c r="H16" i="1"/>
  <c r="I15" i="1"/>
  <c r="H15" i="1"/>
  <c r="G14" i="1"/>
  <c r="F14" i="1"/>
  <c r="F31" i="1" s="1"/>
  <c r="H31" i="1" s="1"/>
  <c r="D14" i="1"/>
  <c r="I13" i="1"/>
  <c r="H13" i="1"/>
  <c r="I12" i="1"/>
  <c r="H12" i="1"/>
  <c r="I11" i="1"/>
  <c r="H11" i="1"/>
  <c r="I10" i="1"/>
  <c r="H10" i="1"/>
  <c r="G9" i="1"/>
  <c r="F9" i="1"/>
  <c r="D9" i="1"/>
  <c r="E9" i="1" s="1"/>
  <c r="E14" i="1" l="1"/>
  <c r="D31" i="1"/>
  <c r="D33" i="1" s="1"/>
  <c r="I20" i="1"/>
  <c r="H20" i="1"/>
  <c r="I31" i="1"/>
  <c r="I14" i="1"/>
  <c r="H14" i="1"/>
  <c r="H9" i="1"/>
  <c r="I9" i="1"/>
  <c r="D104" i="2"/>
  <c r="C104" i="2"/>
  <c r="D100" i="2"/>
  <c r="C100" i="2"/>
  <c r="D94" i="2"/>
  <c r="D87" i="2" s="1"/>
  <c r="C94" i="2"/>
  <c r="D99" i="2" l="1"/>
  <c r="C99" i="2"/>
  <c r="G33" i="1"/>
  <c r="F33" i="1"/>
  <c r="I33" i="1" s="1"/>
  <c r="E33" i="1"/>
  <c r="E31" i="1"/>
  <c r="J14" i="1"/>
  <c r="D72" i="2"/>
  <c r="C11" i="2"/>
  <c r="J9" i="1" l="1"/>
  <c r="J30" i="1"/>
  <c r="J32" i="1"/>
  <c r="J25" i="1"/>
  <c r="J20" i="1"/>
  <c r="J27" i="1"/>
  <c r="J31" i="1"/>
  <c r="J29" i="1"/>
  <c r="J26" i="1"/>
  <c r="J28" i="1"/>
  <c r="J13" i="1"/>
  <c r="J33" i="1"/>
  <c r="H33" i="1"/>
  <c r="C109" i="2"/>
  <c r="D109" i="2"/>
  <c r="D106" i="2"/>
  <c r="C106" i="2"/>
  <c r="D97" i="2"/>
  <c r="D96" i="2" s="1"/>
  <c r="C97" i="2"/>
  <c r="C96" i="2" s="1"/>
  <c r="C90" i="2"/>
  <c r="D90" i="2"/>
  <c r="D88" i="2"/>
  <c r="C88" i="2"/>
  <c r="D83" i="2"/>
  <c r="C83" i="2"/>
  <c r="C82" i="2" s="1"/>
  <c r="C77" i="2"/>
  <c r="D75" i="2"/>
  <c r="D74" i="2" s="1"/>
  <c r="C75" i="2"/>
  <c r="C70" i="2"/>
  <c r="C69" i="2" s="1"/>
  <c r="D70" i="2"/>
  <c r="D69" i="2" s="1"/>
  <c r="D67" i="2"/>
  <c r="C65" i="2"/>
  <c r="D65" i="2"/>
  <c r="D62" i="2"/>
  <c r="D60" i="2"/>
  <c r="C60" i="2"/>
  <c r="C59" i="2" s="1"/>
  <c r="C58" i="2" s="1"/>
  <c r="D56" i="2"/>
  <c r="D55" i="2" s="1"/>
  <c r="C56" i="2"/>
  <c r="C55" i="2"/>
  <c r="D53" i="2"/>
  <c r="C53" i="2"/>
  <c r="D52" i="2"/>
  <c r="D51" i="2" s="1"/>
  <c r="C52" i="2"/>
  <c r="C51" i="2" s="1"/>
  <c r="D49" i="2"/>
  <c r="C49" i="2"/>
  <c r="C42" i="2"/>
  <c r="D42" i="2"/>
  <c r="D40" i="2"/>
  <c r="D37" i="2"/>
  <c r="C37" i="2"/>
  <c r="D28" i="2"/>
  <c r="C28" i="2"/>
  <c r="D17" i="2"/>
  <c r="D16" i="2" s="1"/>
  <c r="C10" i="2"/>
  <c r="D10" i="2"/>
  <c r="D64" i="2" l="1"/>
  <c r="D59" i="2"/>
  <c r="D58" i="2" s="1"/>
  <c r="C27" i="2"/>
  <c r="C26" i="2" s="1"/>
  <c r="C64" i="2"/>
  <c r="C74" i="2"/>
  <c r="D46" i="2"/>
  <c r="D45" i="2" s="1"/>
  <c r="C46" i="2"/>
  <c r="C45" i="2" s="1"/>
  <c r="D36" i="2"/>
  <c r="C36" i="2"/>
  <c r="D27" i="2"/>
  <c r="D26" i="2" s="1"/>
  <c r="C17" i="2"/>
  <c r="C16" i="2" s="1"/>
  <c r="C87" i="2"/>
  <c r="C81" i="2" s="1"/>
  <c r="C80" i="2" s="1"/>
  <c r="D44" i="2" l="1"/>
  <c r="D81" i="2"/>
  <c r="D80" i="2" s="1"/>
  <c r="D9" i="2"/>
  <c r="C44" i="2"/>
  <c r="C9" i="2"/>
  <c r="D8" i="2" l="1"/>
  <c r="D115" i="2" s="1"/>
  <c r="C8" i="2"/>
  <c r="C115" i="2" s="1"/>
</calcChain>
</file>

<file path=xl/sharedStrings.xml><?xml version="1.0" encoding="utf-8"?>
<sst xmlns="http://schemas.openxmlformats.org/spreadsheetml/2006/main" count="282" uniqueCount="273">
  <si>
    <t>Налог на доходы физических лиц</t>
  </si>
  <si>
    <t>Наименование</t>
  </si>
  <si>
    <t>Расходы</t>
  </si>
  <si>
    <t>Неисполненные назначения</t>
  </si>
  <si>
    <t>Процент исполнения</t>
  </si>
  <si>
    <t>Удельный вес</t>
  </si>
  <si>
    <t>9900000000</t>
  </si>
  <si>
    <t>Непрограммная деятельность</t>
  </si>
  <si>
    <t xml:space="preserve">к  пояснительной записке к отчету об исполнении </t>
  </si>
  <si>
    <t>тыс.рублей</t>
  </si>
  <si>
    <t>Коды бюджетной классификации Российской Федерации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</si>
  <si>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</si>
  <si>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</si>
  <si>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</si>
  <si>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</si>
  <si>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</si>
  <si>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</si>
  <si>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</si>
  <si>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</si>
  <si>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   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 в соответствии со статьей 227 Налогового кодекса Российской Федерации</t>
  </si>
  <si>
    <t>000 1 01 02020 01 0000 110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</si>
  <si>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</si>
  <si>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</si>
  <si>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</si>
  <si>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</si>
  <si>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</si>
  <si>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</si>
  <si>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</si>
  <si>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</si>
  <si>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</si>
  <si>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</si>
  <si>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</si>
  <si>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</si>
  <si>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</si>
  <si>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</si>
  <si>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</si>
  <si>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</si>
  <si>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</si>
  <si>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</si>
  <si>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</si>
  <si>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</si>
  <si>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</si>
  <si>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182 1 05 00000 00 0000 000</t>
  </si>
  <si>
    <t>Налог, взимаемый в связи с применением упрощенной системы налогообложения</t>
  </si>
  <si>
    <t xml:space="preserve">000  1 05 01000 00 0000 110 </t>
  </si>
  <si>
    <t>Налог, взимаемый с налогоплательщиков, выбравших в качестве объекта налогообложения доходы</t>
  </si>
  <si>
    <t>000  1 05 01010 01 0000 110</t>
  </si>
  <si>
    <t>000  1 05 01011 01 0000 110</t>
  </si>
  <si>
    <t>Налог, взимаемый с налогоплательщиков, выбравших в качестве объекта  налогообложения доходы, уменьшенные на величину расходов</t>
  </si>
  <si>
    <t>000  1 05 01020 01 0000 110</t>
  </si>
  <si>
    <t>000  1 05 01021 01 0000 110</t>
  </si>
  <si>
    <t>000  1 05 01050 01 0000 110</t>
  </si>
  <si>
    <t>Единый сельскохозяйственный налог</t>
  </si>
  <si>
    <t>000  1 05 03000 01 0000 110</t>
  </si>
  <si>
    <t>000  1 05 03010 01 0000 110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</si>
  <si>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</si>
  <si>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</si>
  <si>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</si>
  <si>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</si>
  <si>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</si>
  <si>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</si>
  <si>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</si>
  <si>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</si>
  <si>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>Земельный налог с организаций</t>
  </si>
  <si>
    <t>000 1 06 06030 03 0000 110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</si>
  <si>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</si>
  <si>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</si>
  <si>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</si>
  <si>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</si>
  <si>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</si>
  <si>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</si>
  <si>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</si>
  <si>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</si>
  <si>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</si>
  <si>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</si>
  <si>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</si>
  <si>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</si>
  <si>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</si>
  <si>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</si>
  <si>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</si>
  <si>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</si>
  <si>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</si>
  <si>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</si>
  <si>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</si>
  <si>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</si>
  <si>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</si>
  <si>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</si>
  <si>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</si>
  <si>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</si>
  <si>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</si>
  <si>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</si>
  <si>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</si>
  <si>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</si>
  <si>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</si>
  <si>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</si>
  <si>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000 1 1109040 00 0000 120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</si>
  <si>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</si>
  <si>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000 1 1109045 13 0000 120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</si>
  <si>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</si>
  <si>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</si>
  <si>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</si>
  <si>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</si>
  <si>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</si>
  <si>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</si>
  <si>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 xml:space="preserve"> Доходы, поступающие в порядке возмещения расходов, понесенных в связи с эксплуатацией  имущества городских поселений</t>
  </si>
  <si>
    <t>000 1 13 02065 13 0000 130</t>
  </si>
  <si>
    <t xml:space="preserve"> Прочие доходы от компенсации затрат государства</t>
  </si>
  <si>
    <t>000 1 13 02990 00 0000 130</t>
  </si>
  <si>
    <t>Прочие доходы от компенсации затрат бюджетов городских поселений</t>
  </si>
  <si>
    <t>000 1 13 02995 13 0000 130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</si>
  <si>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</si>
  <si>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</si>
  <si>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</si>
  <si>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</si>
  <si>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</si>
  <si>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</si>
  <si>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</si>
  <si>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</si>
  <si>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
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</si>
  <si>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</si>
  <si>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</si>
  <si>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</si>
  <si>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</si>
  <si>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</si>
  <si>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</si>
  <si>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</si>
  <si>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</si>
  <si>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</si>
  <si>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</si>
  <si>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</si>
  <si>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 xml:space="preserve"> 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</si>
  <si>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</si>
  <si>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</si>
  <si>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</si>
  <si>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</si>
  <si>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</si>
  <si>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</si>
  <si>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</si>
  <si>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</si>
  <si>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</si>
  <si>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городских поселений на выравнивание бюджетной обеспеченности</t>
  </si>
  <si>
    <t>000 2 02 15001 13 0000 150</t>
  </si>
  <si>
    <t>Субсидии бюджетам субъектов Российской Федерации и муниципальных образований (межбюджетные субсидии)</t>
  </si>
  <si>
    <t>000 2 02 20000 00 0000 150</t>
  </si>
  <si>
    <t xml:space="preserve"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
</t>
  </si>
  <si>
    <t>000 2 02 20041 00 0000 151</t>
  </si>
  <si>
    <t xml:space="preserve"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
</t>
  </si>
  <si>
    <t>000 2 02 20041 13 0000 151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</si>
  <si>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</si>
  <si>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</si>
  <si>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городских поселений на реализацию мероприятий по обеспечению жильем молодых семей</t>
  </si>
  <si>
    <t>000 2 02 25497 13 0000 150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</si>
  <si>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</si>
  <si>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</si>
  <si>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</si>
  <si>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000 2 02 25555 13 0000 150</t>
  </si>
  <si>
    <t>Прочие субсидии</t>
  </si>
  <si>
    <t>000 2 02 29999 00 0000 150</t>
  </si>
  <si>
    <t>Прочие субсидии бюджетам городских поселений</t>
  </si>
  <si>
    <t>000 2 02 29999 13 0000 150</t>
  </si>
  <si>
    <t>Субвенции бюджетам субъектов Российской Федерации и муниципальных образований</t>
  </si>
  <si>
    <t>000 2 02 30000 00 0000 150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</si>
  <si>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</si>
  <si>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000 2 02 30024 00 0000 150</t>
  </si>
  <si>
    <t>000 2 02 30024 13 0000 150</t>
  </si>
  <si>
    <t>Иные межбюджетные трансферты</t>
  </si>
  <si>
    <t xml:space="preserve">000 2 02 40000 00 0000 150 </t>
  </si>
  <si>
    <t xml:space="preserve"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</t>
  </si>
  <si>
    <t>000 2 02 45424 00 0000 150</t>
  </si>
  <si>
    <t xml:space="preserve">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</t>
  </si>
  <si>
    <t>000 2 02 45424 13 0000 150</t>
  </si>
  <si>
    <t>Безвозмездные поступления от негосударственных организаций</t>
  </si>
  <si>
    <t xml:space="preserve">000 2 04 00000 00 0000 000   </t>
  </si>
  <si>
    <t>Безвозмездные поступления от негосударственных организаций в бюджеты городских поселений</t>
  </si>
  <si>
    <t xml:space="preserve">000  2 04 05000 13 0000 150   </t>
  </si>
  <si>
    <t>Прочие безвозмездные поступления от негосударственных организаций в бюджеты городских поселений</t>
  </si>
  <si>
    <t xml:space="preserve">000  2 04 05099 13 0000 150   </t>
  </si>
  <si>
    <t xml:space="preserve">Прочие безвозмездные поступления </t>
  </si>
  <si>
    <t xml:space="preserve">000 2 07 00000 00 0000 000   </t>
  </si>
  <si>
    <t>Прочие безвозмездные поступления в бюджеты городских поселений</t>
  </si>
  <si>
    <t xml:space="preserve">000  2 07 05000 13 0000 150   </t>
  </si>
  <si>
    <t xml:space="preserve">000  2 07 05030 13 0000 150   </t>
  </si>
  <si>
    <t>ВСЕГО ДОХОДОВ</t>
  </si>
  <si>
    <t>Налог на доходы физических лиц с доходов,полученных физическими лицами в соответствии со статьей 228 Налогового кодекса Российской Федерации</t>
  </si>
  <si>
    <t>000 1 01 02030 01 0000 110</t>
  </si>
  <si>
    <t>Платежи в целях возмещения причиненного ущерба (убытков)</t>
  </si>
  <si>
    <t>000 1 16 10000 00 0000 140</t>
  </si>
  <si>
    <t>000 1 16 10032 13 0000 140</t>
  </si>
  <si>
    <t>Прочее возмещение ущерба,причиненного муниципальному имуществу городского поселения (за исключением имущества,закрепленного за муниципальными бюджетными (автономными) учреждениями, унитарными предприятиями)</t>
  </si>
  <si>
    <t>000 1 16 10123 01 0000 140</t>
  </si>
  <si>
    <t>000 1 16 07000 00 0000 140</t>
  </si>
  <si>
    <t>000 1 16 07010 13 0000 140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</si>
  <si>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</si>
  <si>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</si>
  <si>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</si>
  <si>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000 2 02 15002 00 0000 150</t>
  </si>
  <si>
    <t>000 2 02 15002 13 0000 150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</si>
  <si>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</si>
  <si>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</si>
  <si>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Межбюджетные трансферты, передаваемые бюджетам Российской Федерации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</si>
  <si>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000 2 02 45393 00 0000 150</t>
  </si>
  <si>
    <t>000 2 02 45393 13 0000 150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</si>
  <si>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</si>
  <si>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</si>
  <si>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000 2 02 49999 00 0000 150</t>
  </si>
  <si>
    <t>000 2 02 49999 13 0000 150</t>
  </si>
  <si>
    <t xml:space="preserve">Приложение №  2 </t>
  </si>
  <si>
    <t>Код целевой статьи</t>
  </si>
  <si>
    <t>Наименование показателя</t>
  </si>
  <si>
    <t>Предусмотрено первоначальной редакцией</t>
  </si>
  <si>
    <t>Предусмотрено сводной бюджетной росписью</t>
  </si>
  <si>
    <t>0100000000</t>
  </si>
  <si>
    <t>Муниципальная программа 1 "Развитие и повышение качества человеческого потенциала"</t>
  </si>
  <si>
    <t>0110000000</t>
  </si>
  <si>
    <t>Подпрограмма 1 «Физическая культура и спорт города Кола»</t>
  </si>
  <si>
    <t>0120000000</t>
  </si>
  <si>
    <t>Подпрограмма 2 «Культура города Кола»</t>
  </si>
  <si>
    <t>0130000000</t>
  </si>
  <si>
    <t>Подпрограмма 3 "Развитие потенциала молодежи города Колы"</t>
  </si>
  <si>
    <t>0200000000</t>
  </si>
  <si>
    <t>Муниципальная программа 2 "Экологическая безопасность города Колы"</t>
  </si>
  <si>
    <t>0300000000</t>
  </si>
  <si>
    <t>Муниципальная программа 3 "Обеспечение комфортных условий проживания населения города Колы"</t>
  </si>
  <si>
    <t>0310000000</t>
  </si>
  <si>
    <t>Подпрограмма 1 "Комплексное благоустройство города"</t>
  </si>
  <si>
    <t>0320000000</t>
  </si>
  <si>
    <t>Подпрограмма 2 "Содержание и ремонт улично-дорожной сети города Кола"</t>
  </si>
  <si>
    <t>0330000000</t>
  </si>
  <si>
    <t>0340000000</t>
  </si>
  <si>
    <t>Подпрограмма 4 "Формирование современной городской среды"</t>
  </si>
  <si>
    <t>0350000000</t>
  </si>
  <si>
    <t>Подпрограмма 5 "Содержание и ремонт многоквартирных домов в городе Кола"</t>
  </si>
  <si>
    <t>0400000000</t>
  </si>
  <si>
    <t>Муниципальная программа 4 "Обеспечение эффективного функционирования городского хозяйства"</t>
  </si>
  <si>
    <t>0410000000</t>
  </si>
  <si>
    <t>Подпрограмма 1 "Комплексное развитие систем коммунальной инфраструктуры города Кола"</t>
  </si>
  <si>
    <t>0420000000</t>
  </si>
  <si>
    <t>Подпрограмма 2 "Подготовка объектов и систем жизнеобеспечения к работе в отопительный период на территории города Кола"</t>
  </si>
  <si>
    <t>0430000000</t>
  </si>
  <si>
    <t>Подпрограмма 3 "Управление городским хозяйством"</t>
  </si>
  <si>
    <t>0440000000</t>
  </si>
  <si>
    <t>Подпрограмма 4 "Энергосбережение"</t>
  </si>
  <si>
    <t>0500000000</t>
  </si>
  <si>
    <t>Муниципальная программа 5 "Управление муниципальным имуществом города Кола"</t>
  </si>
  <si>
    <t>0600000000</t>
  </si>
  <si>
    <t>Муниципальная программа 6 "Обеспечение жильем молодых семей города Кола"</t>
  </si>
  <si>
    <t>0700000000</t>
  </si>
  <si>
    <t>Муниципальная программа 7 "Управление земельными ресурсами города Кола"</t>
  </si>
  <si>
    <t>0800000000</t>
  </si>
  <si>
    <t>Муниципальная программа 8 "Управление муниципальными финансами города Кола"</t>
  </si>
  <si>
    <t>0900000000</t>
  </si>
  <si>
    <t>Муниципальная программа 9 "Муниципальное управление города Кола"</t>
  </si>
  <si>
    <t>Итого по муниципальным программам</t>
  </si>
  <si>
    <t>Всего расходов</t>
  </si>
  <si>
    <t>Подпрограмма 3 "Обеспечение доступной среды для инвалидов на территории города Кола"</t>
  </si>
  <si>
    <t>Отклонения (гр.4-гр.3)</t>
  </si>
  <si>
    <t>к пояснительной записке к отчёту об исполнении  бюджета города Колы за 2021 год</t>
  </si>
  <si>
    <t>Предусмотрено решением о бюджете в редакции от 15.12.2021 №27/148</t>
  </si>
  <si>
    <t>Муниципальная программа 10 "Обеспечение первичных мер пожарной безопасности на территории городского поселения Кола Кольского района"</t>
  </si>
  <si>
    <t xml:space="preserve"> бюджета города Колы за 2021 год</t>
  </si>
  <si>
    <r>
      <t xml:space="preserve">Объем поступлений доходов бюджета </t>
    </r>
    <r>
      <rPr>
        <b/>
        <sz val="14"/>
        <rFont val="Times New Roman"/>
        <family val="1"/>
        <charset val="204"/>
      </rPr>
      <t xml:space="preserve">города Колы </t>
    </r>
    <r>
      <rPr>
        <b/>
        <sz val="14"/>
        <rFont val="Times New Roman"/>
        <family val="1"/>
      </rPr>
      <t>на 2021 год</t>
    </r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</si>
  <si>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</si>
  <si>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</si>
  <si>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</si>
  <si>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000  1 05 03000 00 0000 110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</si>
  <si>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</si>
  <si>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</si>
  <si>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бюджета городских поселений</t>
  </si>
  <si>
    <t>000 2 19 00000 13 0000 150</t>
  </si>
  <si>
    <t>000 2 19 60010 13 0000 150</t>
  </si>
  <si>
    <t>Утверждено решением Совета депутатов городского поселения Кола Кольского района " О бюджете города Колы на 2021год и на плановый период 2022 и 2023 годов"(в ред. от 15.12.2021 № 27/148)</t>
  </si>
  <si>
    <t>Исполнено за 2021 год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</si>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</sst>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24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3" fillId="0" borderId="2">
      <alignment horizontal="left" wrapText="1" indent="2"/>
    </xf>
  </cellStyleXfs>
  <cellXfs count="73">
    <xf numFmtId="0" fontId="0" fillId="0" borderId="0" xfId="0"/>
    <xf numFmtId="166" fontId="2" fillId="2" borderId="0" xfId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Alignment="1">
      <alignment horizontal="justify" wrapText="1"/>
    </xf>
    <xf numFmtId="0" fontId="3" fillId="0" borderId="0" xfId="0" applyFont="1" applyFill="1" applyAlignment="1">
      <alignment wrapText="1"/>
    </xf>
    <xf numFmtId="0" fontId="6" fillId="0" borderId="0" xfId="0" applyFont="1"/>
    <xf numFmtId="2" fontId="9" fillId="0" borderId="0" xfId="0" applyNumberFormat="1" applyFont="1" applyFill="1" applyAlignment="1">
      <alignment horizontal="justify" wrapText="1"/>
    </xf>
    <xf numFmtId="49" fontId="9" fillId="0" borderId="0" xfId="0" applyNumberFormat="1" applyFont="1" applyFill="1" applyAlignment="1">
      <alignment wrapText="1"/>
    </xf>
    <xf numFmtId="164" fontId="10" fillId="0" borderId="0" xfId="0" applyNumberFormat="1" applyFont="1" applyFill="1" applyAlignment="1">
      <alignment horizontal="right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164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0" xfId="0" applyNumberFormat="1" applyFont="1" applyFill="1" applyProtection="1">
      <protection locked="0"/>
    </xf>
    <xf numFmtId="164" fontId="6" fillId="0" borderId="0" xfId="0" applyNumberFormat="1" applyFont="1" applyFill="1" applyProtection="1">
      <protection locked="0"/>
    </xf>
    <xf numFmtId="2" fontId="6" fillId="0" borderId="0" xfId="0" applyNumberFormat="1" applyFont="1" applyAlignment="1">
      <alignment horizontal="justify" wrapText="1"/>
    </xf>
    <xf numFmtId="49" fontId="6" fillId="0" borderId="0" xfId="0" applyNumberFormat="1" applyFon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justify" wrapText="1"/>
    </xf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Alignment="1"/>
    <xf numFmtId="49" fontId="6" fillId="0" borderId="0" xfId="0" applyNumberFormat="1" applyFont="1" applyAlignment="1"/>
    <xf numFmtId="164" fontId="6" fillId="0" borderId="0" xfId="0" applyNumberFormat="1" applyFont="1" applyFill="1"/>
    <xf numFmtId="2" fontId="3" fillId="0" borderId="0" xfId="0" applyNumberFormat="1" applyFont="1" applyFill="1" applyAlignment="1">
      <alignment wrapText="1"/>
    </xf>
    <xf numFmtId="2" fontId="11" fillId="0" borderId="1" xfId="0" applyNumberFormat="1" applyFont="1" applyFill="1" applyBorder="1" applyAlignment="1">
      <alignment horizontal="justify" wrapText="1"/>
    </xf>
    <xf numFmtId="49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Protection="1">
      <protection locked="0"/>
    </xf>
    <xf numFmtId="49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left" wrapText="1"/>
    </xf>
    <xf numFmtId="164" fontId="6" fillId="0" borderId="1" xfId="0" applyNumberFormat="1" applyFont="1" applyFill="1" applyBorder="1" applyProtection="1">
      <protection locked="0"/>
    </xf>
    <xf numFmtId="2" fontId="11" fillId="0" borderId="1" xfId="0" applyNumberFormat="1" applyFont="1" applyFill="1" applyBorder="1" applyAlignment="1">
      <alignment horizontal="left" wrapText="1"/>
    </xf>
    <xf numFmtId="0" fontId="12" fillId="0" borderId="1" xfId="0" applyFont="1" applyBorder="1" applyAlignment="1" applyProtection="1">
      <alignment vertical="center" wrapText="1" readingOrder="1"/>
      <protection locked="0"/>
    </xf>
    <xf numFmtId="0" fontId="12" fillId="0" borderId="1" xfId="0" applyFont="1" applyBorder="1" applyAlignment="1" applyProtection="1">
      <alignment horizontal="center" wrapText="1" readingOrder="1"/>
      <protection locked="0"/>
    </xf>
    <xf numFmtId="0" fontId="14" fillId="0" borderId="1" xfId="2" applyNumberFormat="1" applyFont="1" applyBorder="1" applyAlignment="1" applyProtection="1">
      <alignment wrapText="1"/>
    </xf>
    <xf numFmtId="2" fontId="6" fillId="0" borderId="1" xfId="0" applyNumberFormat="1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justify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1" xfId="0" applyNumberFormat="1" applyFont="1" applyFill="1" applyBorder="1" applyAlignment="1">
      <alignment vertical="top" wrapText="1" indent="2"/>
    </xf>
    <xf numFmtId="49" fontId="2" fillId="0" borderId="1" xfId="0" applyNumberFormat="1" applyFont="1" applyFill="1" applyBorder="1" applyAlignment="1">
      <alignment vertical="top" wrapText="1" indent="2"/>
    </xf>
    <xf numFmtId="0" fontId="17" fillId="0" borderId="1" xfId="0" applyNumberFormat="1" applyFont="1" applyFill="1" applyBorder="1" applyAlignment="1">
      <alignment horizontal="center" vertical="top" wrapText="1"/>
    </xf>
    <xf numFmtId="164" fontId="15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horizontal="right" vertical="top"/>
    </xf>
    <xf numFmtId="164" fontId="2" fillId="0" borderId="1" xfId="0" applyNumberFormat="1" applyFont="1" applyFill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 wrapText="1"/>
    </xf>
    <xf numFmtId="0" fontId="2" fillId="0" borderId="0" xfId="0" applyFont="1" applyFill="1"/>
    <xf numFmtId="0" fontId="15" fillId="0" borderId="0" xfId="0" applyFont="1" applyFill="1"/>
    <xf numFmtId="0" fontId="2" fillId="0" borderId="0" xfId="0" applyFont="1" applyFill="1" applyAlignment="1">
      <alignment vertical="top"/>
    </xf>
    <xf numFmtId="0" fontId="16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18" fillId="0" borderId="1" xfId="0" applyFont="1" applyBorder="1" applyAlignment="1">
      <alignment vertical="center" wrapText="1"/>
    </xf>
    <xf numFmtId="164" fontId="4" fillId="0" borderId="0" xfId="0" applyNumberFormat="1" applyFont="1" applyFill="1" applyAlignment="1">
      <alignment horizontal="right"/>
    </xf>
    <xf numFmtId="0" fontId="0" fillId="0" borderId="0" xfId="0" applyAlignment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15" fillId="0" borderId="1" xfId="0" applyNumberFormat="1" applyFont="1" applyFill="1" applyBorder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wrapText="1"/>
    </xf>
  </cellXfs>
  <cellStyles count="3">
    <cellStyle name="xl30" xfId="2" xr:uid="{00000000-0005-0000-0000-000000000000}"/>
    <cellStyle name="Обычный" xfId="0" builtinId="0"/>
    <cellStyle name="Финансов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52"/>
  <sheetViews>
    <sheetView workbookViewId="0">
      <selection activeCell="N100" sqref="N100"/>
    </sheetView>
  </sheetViews>
  <sheetFormatPr defaultRowHeight="15" x14ac:dyDescent="0.25"/>
  <cols>
    <col min="1" max="1" width="71.7109375" style="14" customWidth="1"/>
    <col min="2" max="2" width="25.28515625" style="20" customWidth="1"/>
    <col min="3" max="3" width="23.7109375" style="21" customWidth="1"/>
    <col min="4" max="4" width="14.28515625" style="5" customWidth="1"/>
  </cols>
  <sheetData>
    <row r="1" spans="1:4" ht="15.75" x14ac:dyDescent="0.25">
      <c r="A1" s="3"/>
      <c r="B1" s="4"/>
      <c r="C1" s="65" t="s">
        <v>272</v>
      </c>
      <c r="D1" s="66"/>
    </row>
    <row r="2" spans="1:4" ht="15.75" customHeight="1" x14ac:dyDescent="0.25">
      <c r="A2" s="22"/>
      <c r="B2" s="22"/>
      <c r="C2" s="22"/>
      <c r="D2" s="1" t="s">
        <v>8</v>
      </c>
    </row>
    <row r="3" spans="1:4" ht="15.75" customHeight="1" x14ac:dyDescent="0.25">
      <c r="A3" s="22"/>
      <c r="B3" s="22"/>
      <c r="C3" s="22"/>
      <c r="D3" s="2" t="s">
        <v>259</v>
      </c>
    </row>
    <row r="4" spans="1:4" ht="15.75" x14ac:dyDescent="0.25">
      <c r="A4" s="67"/>
      <c r="B4" s="68"/>
      <c r="C4" s="68"/>
    </row>
    <row r="5" spans="1:4" ht="18.75" x14ac:dyDescent="0.3">
      <c r="A5" s="69" t="s">
        <v>260</v>
      </c>
      <c r="B5" s="69"/>
      <c r="C5" s="69"/>
    </row>
    <row r="6" spans="1:4" ht="15.75" x14ac:dyDescent="0.25">
      <c r="A6" s="6"/>
      <c r="B6" s="7"/>
      <c r="C6" s="8"/>
      <c r="D6" s="8" t="s">
        <v>9</v>
      </c>
    </row>
    <row r="7" spans="1:4" ht="141" customHeight="1" x14ac:dyDescent="0.25">
      <c r="A7" s="9" t="s">
        <v>1</v>
      </c>
      <c r="B7" s="9" t="s">
        <v>10</v>
      </c>
      <c r="C7" s="10" t="s">
        <v>270</v>
      </c>
      <c r="D7" s="11" t="s">
        <v>271</v>
      </c>
    </row>
    <row r="8" spans="1:4" x14ac:dyDescent="0.25">
      <c r="A8" s="23" t="s">
        <v>11</v>
      </c>
      <c r="B8" s="24" t="s">
        <v>12</v>
      </c>
      <c r="C8" s="25">
        <f>C9+C44</f>
        <v>105857.60000000001</v>
      </c>
      <c r="D8" s="25">
        <f>D9+D44</f>
        <v>98146.60000000002</v>
      </c>
    </row>
    <row r="9" spans="1:4" x14ac:dyDescent="0.25">
      <c r="A9" s="23" t="s">
        <v>13</v>
      </c>
      <c r="B9" s="26"/>
      <c r="C9" s="25">
        <f>C10+C36+C26+C16</f>
        <v>92226.6</v>
      </c>
      <c r="D9" s="25">
        <f>D10+D36+D26+D16</f>
        <v>83410.300000000017</v>
      </c>
    </row>
    <row r="10" spans="1:4" x14ac:dyDescent="0.25">
      <c r="A10" s="23" t="s">
        <v>14</v>
      </c>
      <c r="B10" s="24" t="s">
        <v>15</v>
      </c>
      <c r="C10" s="25">
        <f>C11</f>
        <v>55286</v>
      </c>
      <c r="D10" s="25">
        <f>D11</f>
        <v>51091.8</v>
      </c>
    </row>
    <row r="11" spans="1:4" x14ac:dyDescent="0.25">
      <c r="A11" s="27" t="s">
        <v>0</v>
      </c>
      <c r="B11" s="26" t="s">
        <v>16</v>
      </c>
      <c r="C11" s="28">
        <f>C12+C13+C14</f>
        <v>55286</v>
      </c>
      <c r="D11" s="28">
        <v>51091.8</v>
      </c>
    </row>
    <row r="12" spans="1:4" ht="51.75" x14ac:dyDescent="0.25">
      <c r="A12" s="27" t="s">
        <v>17</v>
      </c>
      <c r="B12" s="26" t="s">
        <v>18</v>
      </c>
      <c r="C12" s="28">
        <v>54515.199999999997</v>
      </c>
      <c r="D12" s="28">
        <v>49120.3</v>
      </c>
    </row>
    <row r="13" spans="1:4" ht="77.25" x14ac:dyDescent="0.25">
      <c r="A13" s="27" t="s">
        <v>19</v>
      </c>
      <c r="B13" s="26" t="s">
        <v>20</v>
      </c>
      <c r="C13" s="28">
        <v>515.29999999999995</v>
      </c>
      <c r="D13" s="28">
        <v>445.7</v>
      </c>
    </row>
    <row r="14" spans="1:4" ht="26.25" x14ac:dyDescent="0.25">
      <c r="A14" s="27" t="s">
        <v>183</v>
      </c>
      <c r="B14" s="26" t="s">
        <v>184</v>
      </c>
      <c r="C14" s="28">
        <v>255.5</v>
      </c>
      <c r="D14" s="28">
        <v>101.1</v>
      </c>
    </row>
    <row r="15" spans="1:4" ht="64.5" x14ac:dyDescent="0.25">
      <c r="A15" s="27" t="s">
        <v>261</v>
      </c>
      <c r="B15" s="26" t="s">
        <v>262</v>
      </c>
      <c r="C15" s="28"/>
      <c r="D15" s="28">
        <v>1424.6</v>
      </c>
    </row>
    <row r="16" spans="1:4" ht="26.25" x14ac:dyDescent="0.25">
      <c r="A16" s="29" t="s">
        <v>21</v>
      </c>
      <c r="B16" s="24" t="s">
        <v>22</v>
      </c>
      <c r="C16" s="25">
        <f>C17</f>
        <v>2000.3</v>
      </c>
      <c r="D16" s="25">
        <f>D17</f>
        <v>2082.2999999999997</v>
      </c>
    </row>
    <row r="17" spans="1:4" ht="25.5" x14ac:dyDescent="0.25">
      <c r="A17" s="30" t="s">
        <v>23</v>
      </c>
      <c r="B17" s="31" t="s">
        <v>24</v>
      </c>
      <c r="C17" s="28">
        <f>C18+C20+C22</f>
        <v>2000.3</v>
      </c>
      <c r="D17" s="28">
        <f>D18+D20+D22+D24</f>
        <v>2082.2999999999997</v>
      </c>
    </row>
    <row r="18" spans="1:4" ht="39" x14ac:dyDescent="0.25">
      <c r="A18" s="32" t="s">
        <v>25</v>
      </c>
      <c r="B18" s="31" t="s">
        <v>26</v>
      </c>
      <c r="C18" s="28">
        <v>918</v>
      </c>
      <c r="D18" s="28">
        <v>961.3</v>
      </c>
    </row>
    <row r="19" spans="1:4" ht="64.5" x14ac:dyDescent="0.25">
      <c r="A19" s="32" t="s">
        <v>27</v>
      </c>
      <c r="B19" s="31" t="s">
        <v>28</v>
      </c>
      <c r="C19" s="28">
        <v>918</v>
      </c>
      <c r="D19" s="28">
        <v>961.3</v>
      </c>
    </row>
    <row r="20" spans="1:4" ht="51.75" x14ac:dyDescent="0.25">
      <c r="A20" s="32" t="s">
        <v>29</v>
      </c>
      <c r="B20" s="31" t="s">
        <v>30</v>
      </c>
      <c r="C20" s="28">
        <v>6.2</v>
      </c>
      <c r="D20" s="28">
        <v>6.8</v>
      </c>
    </row>
    <row r="21" spans="1:4" ht="77.25" x14ac:dyDescent="0.25">
      <c r="A21" s="32" t="s">
        <v>31</v>
      </c>
      <c r="B21" s="31" t="s">
        <v>32</v>
      </c>
      <c r="C21" s="28">
        <v>6.2</v>
      </c>
      <c r="D21" s="28">
        <v>6.8</v>
      </c>
    </row>
    <row r="22" spans="1:4" ht="51.75" x14ac:dyDescent="0.25">
      <c r="A22" s="32" t="s">
        <v>33</v>
      </c>
      <c r="B22" s="31" t="s">
        <v>34</v>
      </c>
      <c r="C22" s="28">
        <v>1076.0999999999999</v>
      </c>
      <c r="D22" s="28">
        <v>1278.0999999999999</v>
      </c>
    </row>
    <row r="23" spans="1:4" ht="77.25" x14ac:dyDescent="0.25">
      <c r="A23" s="32" t="s">
        <v>35</v>
      </c>
      <c r="B23" s="31" t="s">
        <v>36</v>
      </c>
      <c r="C23" s="28">
        <v>1076.0999999999999</v>
      </c>
      <c r="D23" s="28">
        <v>1278.0999999999999</v>
      </c>
    </row>
    <row r="24" spans="1:4" ht="51" x14ac:dyDescent="0.25">
      <c r="A24" s="30" t="s">
        <v>37</v>
      </c>
      <c r="B24" s="31" t="s">
        <v>38</v>
      </c>
      <c r="C24" s="28"/>
      <c r="D24" s="28">
        <v>-163.9</v>
      </c>
    </row>
    <row r="25" spans="1:4" ht="76.5" x14ac:dyDescent="0.25">
      <c r="A25" s="30" t="s">
        <v>39</v>
      </c>
      <c r="B25" s="31" t="s">
        <v>40</v>
      </c>
      <c r="C25" s="28"/>
      <c r="D25" s="28">
        <v>-163.9</v>
      </c>
    </row>
    <row r="26" spans="1:4" x14ac:dyDescent="0.25">
      <c r="A26" s="23" t="s">
        <v>41</v>
      </c>
      <c r="B26" s="24" t="s">
        <v>42</v>
      </c>
      <c r="C26" s="25">
        <f>C27+C34</f>
        <v>12746.3</v>
      </c>
      <c r="D26" s="25">
        <f>D27+D34</f>
        <v>10349.299999999999</v>
      </c>
    </row>
    <row r="27" spans="1:4" x14ac:dyDescent="0.25">
      <c r="A27" s="33" t="s">
        <v>43</v>
      </c>
      <c r="B27" s="26" t="s">
        <v>44</v>
      </c>
      <c r="C27" s="28">
        <f>C28+C30+C32</f>
        <v>12526.3</v>
      </c>
      <c r="D27" s="28">
        <f>D28+D30+D32</f>
        <v>10132.099999999999</v>
      </c>
    </row>
    <row r="28" spans="1:4" ht="26.25" x14ac:dyDescent="0.25">
      <c r="A28" s="27" t="s">
        <v>45</v>
      </c>
      <c r="B28" s="26" t="s">
        <v>46</v>
      </c>
      <c r="C28" s="28">
        <f>C29</f>
        <v>6376.3</v>
      </c>
      <c r="D28" s="28">
        <f>D29</f>
        <v>4625.8999999999996</v>
      </c>
    </row>
    <row r="29" spans="1:4" ht="26.25" x14ac:dyDescent="0.25">
      <c r="A29" s="27" t="s">
        <v>45</v>
      </c>
      <c r="B29" s="26" t="s">
        <v>47</v>
      </c>
      <c r="C29" s="28">
        <v>6376.3</v>
      </c>
      <c r="D29" s="28">
        <v>4625.8999999999996</v>
      </c>
    </row>
    <row r="30" spans="1:4" ht="26.25" x14ac:dyDescent="0.25">
      <c r="A30" s="27" t="s">
        <v>48</v>
      </c>
      <c r="B30" s="26" t="s">
        <v>49</v>
      </c>
      <c r="C30" s="28">
        <v>6150</v>
      </c>
      <c r="D30" s="28">
        <v>5506.4</v>
      </c>
    </row>
    <row r="31" spans="1:4" ht="26.25" x14ac:dyDescent="0.25">
      <c r="A31" s="27" t="s">
        <v>48</v>
      </c>
      <c r="B31" s="26" t="s">
        <v>50</v>
      </c>
      <c r="C31" s="28">
        <v>6150</v>
      </c>
      <c r="D31" s="28">
        <v>5506.4</v>
      </c>
    </row>
    <row r="32" spans="1:4" ht="27" customHeight="1" x14ac:dyDescent="0.25">
      <c r="A32" s="33" t="s">
        <v>263</v>
      </c>
      <c r="B32" s="26" t="s">
        <v>51</v>
      </c>
      <c r="C32" s="28"/>
      <c r="D32" s="28">
        <v>-0.2</v>
      </c>
    </row>
    <row r="33" spans="1:4" ht="16.5" customHeight="1" x14ac:dyDescent="0.25">
      <c r="A33" s="27" t="s">
        <v>52</v>
      </c>
      <c r="B33" s="26" t="s">
        <v>264</v>
      </c>
      <c r="C33" s="28">
        <v>220</v>
      </c>
      <c r="D33" s="28">
        <v>217.2</v>
      </c>
    </row>
    <row r="34" spans="1:4" x14ac:dyDescent="0.25">
      <c r="A34" s="27" t="s">
        <v>52</v>
      </c>
      <c r="B34" s="26" t="s">
        <v>53</v>
      </c>
      <c r="C34" s="28">
        <v>220</v>
      </c>
      <c r="D34" s="28">
        <v>217.2</v>
      </c>
    </row>
    <row r="35" spans="1:4" x14ac:dyDescent="0.25">
      <c r="A35" s="27" t="s">
        <v>52</v>
      </c>
      <c r="B35" s="26" t="s">
        <v>54</v>
      </c>
      <c r="C35" s="28">
        <v>220</v>
      </c>
      <c r="D35" s="28">
        <v>217.2</v>
      </c>
    </row>
    <row r="36" spans="1:4" x14ac:dyDescent="0.25">
      <c r="A36" s="23" t="s">
        <v>55</v>
      </c>
      <c r="B36" s="24" t="s">
        <v>56</v>
      </c>
      <c r="C36" s="25">
        <f>C37+C39</f>
        <v>22194</v>
      </c>
      <c r="D36" s="25">
        <f>D37+D39</f>
        <v>19886.900000000001</v>
      </c>
    </row>
    <row r="37" spans="1:4" x14ac:dyDescent="0.25">
      <c r="A37" s="33" t="s">
        <v>57</v>
      </c>
      <c r="B37" s="26" t="s">
        <v>58</v>
      </c>
      <c r="C37" s="28">
        <f>C38</f>
        <v>4425</v>
      </c>
      <c r="D37" s="28">
        <f>D38</f>
        <v>4775.8999999999996</v>
      </c>
    </row>
    <row r="38" spans="1:4" ht="26.25" x14ac:dyDescent="0.25">
      <c r="A38" s="33" t="s">
        <v>59</v>
      </c>
      <c r="B38" s="26" t="s">
        <v>60</v>
      </c>
      <c r="C38" s="28">
        <v>4425</v>
      </c>
      <c r="D38" s="28">
        <v>4775.8999999999996</v>
      </c>
    </row>
    <row r="39" spans="1:4" x14ac:dyDescent="0.25">
      <c r="A39" s="33" t="s">
        <v>61</v>
      </c>
      <c r="B39" s="26" t="s">
        <v>62</v>
      </c>
      <c r="C39" s="28">
        <v>17769</v>
      </c>
      <c r="D39" s="28">
        <v>15111</v>
      </c>
    </row>
    <row r="40" spans="1:4" x14ac:dyDescent="0.25">
      <c r="A40" s="27" t="s">
        <v>63</v>
      </c>
      <c r="B40" s="26" t="s">
        <v>64</v>
      </c>
      <c r="C40" s="28">
        <f>C41</f>
        <v>14469</v>
      </c>
      <c r="D40" s="28">
        <f>D41</f>
        <v>12002.9</v>
      </c>
    </row>
    <row r="41" spans="1:4" ht="26.25" x14ac:dyDescent="0.25">
      <c r="A41" s="27" t="s">
        <v>65</v>
      </c>
      <c r="B41" s="26" t="s">
        <v>66</v>
      </c>
      <c r="C41" s="28">
        <v>14469</v>
      </c>
      <c r="D41" s="28">
        <v>12002.9</v>
      </c>
    </row>
    <row r="42" spans="1:4" x14ac:dyDescent="0.25">
      <c r="A42" s="27" t="s">
        <v>67</v>
      </c>
      <c r="B42" s="26" t="s">
        <v>68</v>
      </c>
      <c r="C42" s="28">
        <f>C43</f>
        <v>3300</v>
      </c>
      <c r="D42" s="28">
        <f>D43</f>
        <v>3108.1</v>
      </c>
    </row>
    <row r="43" spans="1:4" ht="26.25" x14ac:dyDescent="0.25">
      <c r="A43" s="27" t="s">
        <v>69</v>
      </c>
      <c r="B43" s="26" t="s">
        <v>70</v>
      </c>
      <c r="C43" s="28">
        <v>3300</v>
      </c>
      <c r="D43" s="28">
        <v>3108.1</v>
      </c>
    </row>
    <row r="44" spans="1:4" x14ac:dyDescent="0.25">
      <c r="A44" s="23" t="s">
        <v>71</v>
      </c>
      <c r="B44" s="26"/>
      <c r="C44" s="25">
        <f>C45+C64+C58+C74</f>
        <v>13631</v>
      </c>
      <c r="D44" s="25">
        <f>D45+D64+D58+D74</f>
        <v>14736.3</v>
      </c>
    </row>
    <row r="45" spans="1:4" ht="26.25" x14ac:dyDescent="0.25">
      <c r="A45" s="29" t="s">
        <v>72</v>
      </c>
      <c r="B45" s="24" t="s">
        <v>73</v>
      </c>
      <c r="C45" s="25">
        <f>C46+C55</f>
        <v>9799</v>
      </c>
      <c r="D45" s="25">
        <f>D46+D55</f>
        <v>10463.4</v>
      </c>
    </row>
    <row r="46" spans="1:4" ht="51.75" x14ac:dyDescent="0.25">
      <c r="A46" s="27" t="s">
        <v>74</v>
      </c>
      <c r="B46" s="26" t="s">
        <v>75</v>
      </c>
      <c r="C46" s="28">
        <f>C47+C51+C49+C53</f>
        <v>9149</v>
      </c>
      <c r="D46" s="28">
        <f>D47+D51+D49+D53</f>
        <v>9767.6</v>
      </c>
    </row>
    <row r="47" spans="1:4" ht="39" x14ac:dyDescent="0.25">
      <c r="A47" s="27" t="s">
        <v>76</v>
      </c>
      <c r="B47" s="26" t="s">
        <v>77</v>
      </c>
      <c r="C47" s="28">
        <v>5936</v>
      </c>
      <c r="D47" s="28">
        <v>6339.8</v>
      </c>
    </row>
    <row r="48" spans="1:4" ht="51.75" x14ac:dyDescent="0.25">
      <c r="A48" s="27" t="s">
        <v>78</v>
      </c>
      <c r="B48" s="26" t="s">
        <v>79</v>
      </c>
      <c r="C48" s="28">
        <v>5936</v>
      </c>
      <c r="D48" s="28">
        <v>6339.8</v>
      </c>
    </row>
    <row r="49" spans="1:4" ht="51.75" x14ac:dyDescent="0.25">
      <c r="A49" s="27" t="s">
        <v>80</v>
      </c>
      <c r="B49" s="26" t="s">
        <v>81</v>
      </c>
      <c r="C49" s="28">
        <f>C50</f>
        <v>553</v>
      </c>
      <c r="D49" s="28">
        <f>D50</f>
        <v>608.79999999999995</v>
      </c>
    </row>
    <row r="50" spans="1:4" ht="51.75" x14ac:dyDescent="0.25">
      <c r="A50" s="27" t="s">
        <v>82</v>
      </c>
      <c r="B50" s="26" t="s">
        <v>83</v>
      </c>
      <c r="C50" s="28">
        <v>553</v>
      </c>
      <c r="D50" s="28">
        <v>608.79999999999995</v>
      </c>
    </row>
    <row r="51" spans="1:4" ht="51.75" hidden="1" x14ac:dyDescent="0.25">
      <c r="A51" s="27" t="s">
        <v>84</v>
      </c>
      <c r="B51" s="26" t="s">
        <v>85</v>
      </c>
      <c r="C51" s="28">
        <f>C52</f>
        <v>0</v>
      </c>
      <c r="D51" s="28">
        <f>D52</f>
        <v>0</v>
      </c>
    </row>
    <row r="52" spans="1:4" ht="39" hidden="1" x14ac:dyDescent="0.25">
      <c r="A52" s="33" t="s">
        <v>86</v>
      </c>
      <c r="B52" s="26" t="s">
        <v>87</v>
      </c>
      <c r="C52" s="28">
        <f>338-338</f>
        <v>0</v>
      </c>
      <c r="D52" s="28">
        <f>338-338</f>
        <v>0</v>
      </c>
    </row>
    <row r="53" spans="1:4" ht="26.25" x14ac:dyDescent="0.25">
      <c r="A53" s="27" t="s">
        <v>88</v>
      </c>
      <c r="B53" s="26" t="s">
        <v>89</v>
      </c>
      <c r="C53" s="28">
        <f>C54</f>
        <v>2660</v>
      </c>
      <c r="D53" s="28">
        <f>D54</f>
        <v>2819</v>
      </c>
    </row>
    <row r="54" spans="1:4" ht="26.25" x14ac:dyDescent="0.25">
      <c r="A54" s="27" t="s">
        <v>90</v>
      </c>
      <c r="B54" s="26" t="s">
        <v>91</v>
      </c>
      <c r="C54" s="28">
        <v>2660</v>
      </c>
      <c r="D54" s="28">
        <v>2819</v>
      </c>
    </row>
    <row r="55" spans="1:4" ht="51.75" x14ac:dyDescent="0.25">
      <c r="A55" s="27" t="s">
        <v>92</v>
      </c>
      <c r="B55" s="26" t="s">
        <v>93</v>
      </c>
      <c r="C55" s="28">
        <f>C56</f>
        <v>650</v>
      </c>
      <c r="D55" s="28">
        <f>D56</f>
        <v>695.8</v>
      </c>
    </row>
    <row r="56" spans="1:4" ht="51.75" x14ac:dyDescent="0.25">
      <c r="A56" s="27" t="s">
        <v>94</v>
      </c>
      <c r="B56" s="26" t="s">
        <v>95</v>
      </c>
      <c r="C56" s="28">
        <f>C57</f>
        <v>650</v>
      </c>
      <c r="D56" s="28">
        <f>D57</f>
        <v>695.8</v>
      </c>
    </row>
    <row r="57" spans="1:4" ht="51.75" x14ac:dyDescent="0.25">
      <c r="A57" s="27" t="s">
        <v>96</v>
      </c>
      <c r="B57" s="26" t="s">
        <v>97</v>
      </c>
      <c r="C57" s="28">
        <v>650</v>
      </c>
      <c r="D57" s="28">
        <v>695.8</v>
      </c>
    </row>
    <row r="58" spans="1:4" ht="26.25" x14ac:dyDescent="0.25">
      <c r="A58" s="29" t="s">
        <v>98</v>
      </c>
      <c r="B58" s="24" t="s">
        <v>99</v>
      </c>
      <c r="C58" s="25">
        <f>C59+C62</f>
        <v>884.6</v>
      </c>
      <c r="D58" s="25">
        <f>D59</f>
        <v>965.2</v>
      </c>
    </row>
    <row r="59" spans="1:4" x14ac:dyDescent="0.25">
      <c r="A59" s="27" t="s">
        <v>100</v>
      </c>
      <c r="B59" s="26" t="s">
        <v>101</v>
      </c>
      <c r="C59" s="28">
        <f>C60</f>
        <v>376.6</v>
      </c>
      <c r="D59" s="28">
        <f>D60+D62</f>
        <v>965.2</v>
      </c>
    </row>
    <row r="60" spans="1:4" ht="26.25" x14ac:dyDescent="0.25">
      <c r="A60" s="27" t="s">
        <v>102</v>
      </c>
      <c r="B60" s="26" t="s">
        <v>103</v>
      </c>
      <c r="C60" s="28">
        <f>C61</f>
        <v>376.6</v>
      </c>
      <c r="D60" s="28">
        <f>D61</f>
        <v>456.9</v>
      </c>
    </row>
    <row r="61" spans="1:4" ht="26.25" x14ac:dyDescent="0.25">
      <c r="A61" s="27" t="s">
        <v>104</v>
      </c>
      <c r="B61" s="26" t="s">
        <v>105</v>
      </c>
      <c r="C61" s="28">
        <v>376.6</v>
      </c>
      <c r="D61" s="28">
        <v>456.9</v>
      </c>
    </row>
    <row r="62" spans="1:4" x14ac:dyDescent="0.25">
      <c r="A62" s="27" t="s">
        <v>106</v>
      </c>
      <c r="B62" s="26" t="s">
        <v>107</v>
      </c>
      <c r="C62" s="28">
        <f>C63</f>
        <v>508</v>
      </c>
      <c r="D62" s="28">
        <f>D63</f>
        <v>508.3</v>
      </c>
    </row>
    <row r="63" spans="1:4" x14ac:dyDescent="0.25">
      <c r="A63" s="27" t="s">
        <v>108</v>
      </c>
      <c r="B63" s="26" t="s">
        <v>109</v>
      </c>
      <c r="C63" s="28">
        <v>508</v>
      </c>
      <c r="D63" s="28">
        <v>508.3</v>
      </c>
    </row>
    <row r="64" spans="1:4" x14ac:dyDescent="0.25">
      <c r="A64" s="23" t="s">
        <v>110</v>
      </c>
      <c r="B64" s="24" t="s">
        <v>111</v>
      </c>
      <c r="C64" s="25">
        <f>C65+C69</f>
        <v>2947.4</v>
      </c>
      <c r="D64" s="25">
        <f>D65+D69</f>
        <v>3115.7</v>
      </c>
    </row>
    <row r="65" spans="1:4" ht="51.75" x14ac:dyDescent="0.25">
      <c r="A65" s="27" t="s">
        <v>112</v>
      </c>
      <c r="B65" s="26" t="s">
        <v>113</v>
      </c>
      <c r="C65" s="28">
        <f>C66</f>
        <v>1956.3</v>
      </c>
      <c r="D65" s="28">
        <f>D66</f>
        <v>2066.5</v>
      </c>
    </row>
    <row r="66" spans="1:4" ht="64.5" x14ac:dyDescent="0.25">
      <c r="A66" s="27" t="s">
        <v>114</v>
      </c>
      <c r="B66" s="26" t="s">
        <v>115</v>
      </c>
      <c r="C66" s="28">
        <v>1956.3</v>
      </c>
      <c r="D66" s="28">
        <v>2066.5</v>
      </c>
    </row>
    <row r="67" spans="1:4" ht="51.75" x14ac:dyDescent="0.25">
      <c r="A67" s="27" t="s">
        <v>116</v>
      </c>
      <c r="B67" s="26" t="s">
        <v>117</v>
      </c>
      <c r="C67" s="28">
        <v>461.3</v>
      </c>
      <c r="D67" s="28">
        <f>1213-751.2-461.8</f>
        <v>0</v>
      </c>
    </row>
    <row r="68" spans="1:4" ht="64.5" x14ac:dyDescent="0.25">
      <c r="A68" s="27" t="s">
        <v>118</v>
      </c>
      <c r="B68" s="26" t="s">
        <v>119</v>
      </c>
      <c r="C68" s="28">
        <v>1495</v>
      </c>
      <c r="D68" s="28">
        <v>2066.5</v>
      </c>
    </row>
    <row r="69" spans="1:4" ht="39" x14ac:dyDescent="0.25">
      <c r="A69" s="27" t="s">
        <v>120</v>
      </c>
      <c r="B69" s="26" t="s">
        <v>121</v>
      </c>
      <c r="C69" s="28">
        <f>C70+C72</f>
        <v>991.1</v>
      </c>
      <c r="D69" s="28">
        <f>D70+D72</f>
        <v>1049.2</v>
      </c>
    </row>
    <row r="70" spans="1:4" ht="26.25" x14ac:dyDescent="0.25">
      <c r="A70" s="27" t="s">
        <v>122</v>
      </c>
      <c r="B70" s="26" t="s">
        <v>123</v>
      </c>
      <c r="C70" s="28">
        <f>C71</f>
        <v>991.1</v>
      </c>
      <c r="D70" s="28">
        <f>D71</f>
        <v>577.20000000000005</v>
      </c>
    </row>
    <row r="71" spans="1:4" ht="26.25" x14ac:dyDescent="0.25">
      <c r="A71" s="27" t="s">
        <v>124</v>
      </c>
      <c r="B71" s="26" t="s">
        <v>125</v>
      </c>
      <c r="C71" s="28">
        <v>991.1</v>
      </c>
      <c r="D71" s="28">
        <v>577.20000000000005</v>
      </c>
    </row>
    <row r="72" spans="1:4" ht="39" x14ac:dyDescent="0.25">
      <c r="A72" s="27" t="s">
        <v>126</v>
      </c>
      <c r="B72" s="26" t="s">
        <v>127</v>
      </c>
      <c r="C72" s="28">
        <f>C73</f>
        <v>0</v>
      </c>
      <c r="D72" s="28">
        <f>D73</f>
        <v>472</v>
      </c>
    </row>
    <row r="73" spans="1:4" ht="39" x14ac:dyDescent="0.25">
      <c r="A73" s="27" t="s">
        <v>128</v>
      </c>
      <c r="B73" s="26" t="s">
        <v>129</v>
      </c>
      <c r="C73" s="28">
        <v>0</v>
      </c>
      <c r="D73" s="28">
        <v>472</v>
      </c>
    </row>
    <row r="74" spans="1:4" x14ac:dyDescent="0.25">
      <c r="A74" s="23" t="s">
        <v>130</v>
      </c>
      <c r="B74" s="24" t="s">
        <v>131</v>
      </c>
      <c r="C74" s="25">
        <f>C77+C75</f>
        <v>0</v>
      </c>
      <c r="D74" s="25">
        <f>D77+D75+D78</f>
        <v>192</v>
      </c>
    </row>
    <row r="75" spans="1:4" x14ac:dyDescent="0.25">
      <c r="A75" s="27" t="s">
        <v>185</v>
      </c>
      <c r="B75" s="26" t="s">
        <v>186</v>
      </c>
      <c r="C75" s="28">
        <f>C76</f>
        <v>0</v>
      </c>
      <c r="D75" s="28">
        <f>D76</f>
        <v>184.8</v>
      </c>
    </row>
    <row r="76" spans="1:4" ht="39" x14ac:dyDescent="0.25">
      <c r="A76" s="27" t="s">
        <v>188</v>
      </c>
      <c r="B76" s="26" t="s">
        <v>187</v>
      </c>
      <c r="C76" s="28">
        <v>0</v>
      </c>
      <c r="D76" s="28">
        <v>184.8</v>
      </c>
    </row>
    <row r="77" spans="1:4" ht="39" hidden="1" x14ac:dyDescent="0.25">
      <c r="A77" s="27" t="s">
        <v>192</v>
      </c>
      <c r="B77" s="26" t="s">
        <v>189</v>
      </c>
      <c r="C77" s="28">
        <f>C78</f>
        <v>0</v>
      </c>
      <c r="D77" s="28">
        <v>0</v>
      </c>
    </row>
    <row r="78" spans="1:4" ht="64.5" x14ac:dyDescent="0.25">
      <c r="A78" s="27" t="s">
        <v>193</v>
      </c>
      <c r="B78" s="26" t="s">
        <v>190</v>
      </c>
      <c r="C78" s="28"/>
      <c r="D78" s="28">
        <f>D79</f>
        <v>7.2</v>
      </c>
    </row>
    <row r="79" spans="1:4" ht="39" x14ac:dyDescent="0.25">
      <c r="A79" s="27" t="s">
        <v>194</v>
      </c>
      <c r="B79" s="26" t="s">
        <v>191</v>
      </c>
      <c r="C79" s="28"/>
      <c r="D79" s="28">
        <v>7.2</v>
      </c>
    </row>
    <row r="80" spans="1:4" x14ac:dyDescent="0.25">
      <c r="A80" s="23" t="s">
        <v>132</v>
      </c>
      <c r="B80" s="24" t="s">
        <v>133</v>
      </c>
      <c r="C80" s="25">
        <f>C81+C106+C109</f>
        <v>325582.60000000003</v>
      </c>
      <c r="D80" s="25">
        <f>D81+D106+D109+D112</f>
        <v>298461.49999999994</v>
      </c>
    </row>
    <row r="81" spans="1:4" ht="26.25" x14ac:dyDescent="0.25">
      <c r="A81" s="23" t="s">
        <v>134</v>
      </c>
      <c r="B81" s="24" t="s">
        <v>135</v>
      </c>
      <c r="C81" s="25">
        <f>C82+C87+C96+C99</f>
        <v>325582.60000000003</v>
      </c>
      <c r="D81" s="25">
        <f>D82+D87+D96+D99</f>
        <v>298467.69999999995</v>
      </c>
    </row>
    <row r="82" spans="1:4" ht="26.25" x14ac:dyDescent="0.25">
      <c r="A82" s="23" t="s">
        <v>136</v>
      </c>
      <c r="B82" s="24" t="s">
        <v>137</v>
      </c>
      <c r="C82" s="25">
        <f>C83+C85</f>
        <v>13432</v>
      </c>
      <c r="D82" s="25">
        <f>D83+D85</f>
        <v>13431.900000000001</v>
      </c>
    </row>
    <row r="83" spans="1:4" x14ac:dyDescent="0.25">
      <c r="A83" s="33" t="s">
        <v>138</v>
      </c>
      <c r="B83" s="26" t="s">
        <v>139</v>
      </c>
      <c r="C83" s="28">
        <f>C84</f>
        <v>9657.7000000000007</v>
      </c>
      <c r="D83" s="28">
        <f>D84</f>
        <v>9657.6</v>
      </c>
    </row>
    <row r="84" spans="1:4" ht="26.25" x14ac:dyDescent="0.25">
      <c r="A84" s="33" t="s">
        <v>140</v>
      </c>
      <c r="B84" s="26" t="s">
        <v>141</v>
      </c>
      <c r="C84" s="28">
        <v>9657.7000000000007</v>
      </c>
      <c r="D84" s="28">
        <v>9657.6</v>
      </c>
    </row>
    <row r="85" spans="1:4" ht="26.25" x14ac:dyDescent="0.25">
      <c r="A85" s="33" t="s">
        <v>197</v>
      </c>
      <c r="B85" s="26" t="s">
        <v>195</v>
      </c>
      <c r="C85" s="28">
        <v>3774.3</v>
      </c>
      <c r="D85" s="28">
        <v>3774.3</v>
      </c>
    </row>
    <row r="86" spans="1:4" ht="26.25" x14ac:dyDescent="0.25">
      <c r="A86" s="33" t="s">
        <v>198</v>
      </c>
      <c r="B86" s="26" t="s">
        <v>196</v>
      </c>
      <c r="C86" s="28">
        <v>3774.3</v>
      </c>
      <c r="D86" s="28">
        <v>3774.3</v>
      </c>
    </row>
    <row r="87" spans="1:4" ht="26.25" x14ac:dyDescent="0.25">
      <c r="A87" s="23" t="s">
        <v>142</v>
      </c>
      <c r="B87" s="24" t="s">
        <v>143</v>
      </c>
      <c r="C87" s="25">
        <f>C94+C92+C88+C90</f>
        <v>47980.6</v>
      </c>
      <c r="D87" s="25">
        <f>D94+D92+D88+D90</f>
        <v>46900.1</v>
      </c>
    </row>
    <row r="88" spans="1:4" ht="51" hidden="1" x14ac:dyDescent="0.25">
      <c r="A88" s="34" t="s">
        <v>144</v>
      </c>
      <c r="B88" s="26" t="s">
        <v>145</v>
      </c>
      <c r="C88" s="28">
        <f>C89</f>
        <v>0</v>
      </c>
      <c r="D88" s="28">
        <f>D89</f>
        <v>0</v>
      </c>
    </row>
    <row r="89" spans="1:4" ht="51" hidden="1" x14ac:dyDescent="0.25">
      <c r="A89" s="34" t="s">
        <v>146</v>
      </c>
      <c r="B89" s="26" t="s">
        <v>147</v>
      </c>
      <c r="C89" s="28"/>
      <c r="D89" s="28"/>
    </row>
    <row r="90" spans="1:4" ht="26.25" x14ac:dyDescent="0.25">
      <c r="A90" s="35" t="s">
        <v>148</v>
      </c>
      <c r="B90" s="26" t="s">
        <v>149</v>
      </c>
      <c r="C90" s="28">
        <f>C91</f>
        <v>3461.7</v>
      </c>
      <c r="D90" s="28">
        <f>D91</f>
        <v>3461.7</v>
      </c>
    </row>
    <row r="91" spans="1:4" ht="25.5" x14ac:dyDescent="0.25">
      <c r="A91" s="34" t="s">
        <v>150</v>
      </c>
      <c r="B91" s="26" t="s">
        <v>151</v>
      </c>
      <c r="C91" s="28">
        <v>3461.7</v>
      </c>
      <c r="D91" s="28">
        <v>3461.7</v>
      </c>
    </row>
    <row r="92" spans="1:4" ht="39" hidden="1" x14ac:dyDescent="0.25">
      <c r="A92" s="35" t="s">
        <v>152</v>
      </c>
      <c r="B92" s="26" t="s">
        <v>153</v>
      </c>
      <c r="C92" s="28"/>
      <c r="D92" s="28"/>
    </row>
    <row r="93" spans="1:4" ht="38.25" hidden="1" x14ac:dyDescent="0.25">
      <c r="A93" s="34" t="s">
        <v>154</v>
      </c>
      <c r="B93" s="26" t="s">
        <v>155</v>
      </c>
      <c r="C93" s="28"/>
      <c r="D93" s="28"/>
    </row>
    <row r="94" spans="1:4" x14ac:dyDescent="0.25">
      <c r="A94" s="33" t="s">
        <v>156</v>
      </c>
      <c r="B94" s="26" t="s">
        <v>157</v>
      </c>
      <c r="C94" s="28">
        <f>C95</f>
        <v>44518.9</v>
      </c>
      <c r="D94" s="28">
        <f>D95</f>
        <v>43438.400000000001</v>
      </c>
    </row>
    <row r="95" spans="1:4" x14ac:dyDescent="0.25">
      <c r="A95" s="33" t="s">
        <v>158</v>
      </c>
      <c r="B95" s="26" t="s">
        <v>159</v>
      </c>
      <c r="C95" s="28">
        <v>44518.9</v>
      </c>
      <c r="D95" s="28">
        <v>43438.400000000001</v>
      </c>
    </row>
    <row r="96" spans="1:4" ht="26.25" x14ac:dyDescent="0.25">
      <c r="A96" s="29" t="s">
        <v>160</v>
      </c>
      <c r="B96" s="36" t="s">
        <v>161</v>
      </c>
      <c r="C96" s="25">
        <f>C97</f>
        <v>1213.5999999999999</v>
      </c>
      <c r="D96" s="25">
        <f>D97</f>
        <v>813.6</v>
      </c>
    </row>
    <row r="97" spans="1:4" ht="26.25" x14ac:dyDescent="0.25">
      <c r="A97" s="37" t="s">
        <v>162</v>
      </c>
      <c r="B97" s="38" t="s">
        <v>163</v>
      </c>
      <c r="C97" s="28">
        <f>C98</f>
        <v>1213.5999999999999</v>
      </c>
      <c r="D97" s="28">
        <f>D98</f>
        <v>813.6</v>
      </c>
    </row>
    <row r="98" spans="1:4" ht="26.25" x14ac:dyDescent="0.25">
      <c r="A98" s="37" t="s">
        <v>162</v>
      </c>
      <c r="B98" s="38" t="s">
        <v>164</v>
      </c>
      <c r="C98" s="28">
        <v>1213.5999999999999</v>
      </c>
      <c r="D98" s="28">
        <v>813.6</v>
      </c>
    </row>
    <row r="99" spans="1:4" x14ac:dyDescent="0.25">
      <c r="A99" s="39" t="s">
        <v>165</v>
      </c>
      <c r="B99" s="36" t="s">
        <v>166</v>
      </c>
      <c r="C99" s="28">
        <f>C100+C102+C104</f>
        <v>262956.40000000002</v>
      </c>
      <c r="D99" s="28">
        <f>D100+D102+D104</f>
        <v>237322.09999999998</v>
      </c>
    </row>
    <row r="100" spans="1:4" ht="39" x14ac:dyDescent="0.25">
      <c r="A100" s="37" t="s">
        <v>199</v>
      </c>
      <c r="B100" s="38" t="s">
        <v>200</v>
      </c>
      <c r="C100" s="28">
        <f>C101</f>
        <v>60000</v>
      </c>
      <c r="D100" s="28">
        <f>D101</f>
        <v>60000</v>
      </c>
    </row>
    <row r="101" spans="1:4" ht="51.75" x14ac:dyDescent="0.25">
      <c r="A101" s="37" t="s">
        <v>169</v>
      </c>
      <c r="B101" s="38" t="s">
        <v>201</v>
      </c>
      <c r="C101" s="28">
        <v>60000</v>
      </c>
      <c r="D101" s="28">
        <v>60000</v>
      </c>
    </row>
    <row r="102" spans="1:4" ht="39" x14ac:dyDescent="0.25">
      <c r="A102" s="37" t="s">
        <v>167</v>
      </c>
      <c r="B102" s="38" t="s">
        <v>168</v>
      </c>
      <c r="C102" s="28">
        <f>C103</f>
        <v>79416.800000000003</v>
      </c>
      <c r="D102" s="28">
        <f>D103</f>
        <v>76010.399999999994</v>
      </c>
    </row>
    <row r="103" spans="1:4" ht="51.75" x14ac:dyDescent="0.25">
      <c r="A103" s="37" t="s">
        <v>169</v>
      </c>
      <c r="B103" s="38" t="s">
        <v>170</v>
      </c>
      <c r="C103" s="28">
        <v>79416.800000000003</v>
      </c>
      <c r="D103" s="28">
        <v>76010.399999999994</v>
      </c>
    </row>
    <row r="104" spans="1:4" x14ac:dyDescent="0.25">
      <c r="A104" s="37" t="s">
        <v>202</v>
      </c>
      <c r="B104" s="38" t="s">
        <v>204</v>
      </c>
      <c r="C104" s="28">
        <f>C105</f>
        <v>123539.6</v>
      </c>
      <c r="D104" s="28">
        <f>D105</f>
        <v>101311.7</v>
      </c>
    </row>
    <row r="105" spans="1:4" x14ac:dyDescent="0.25">
      <c r="A105" s="37" t="s">
        <v>203</v>
      </c>
      <c r="B105" s="38" t="s">
        <v>205</v>
      </c>
      <c r="C105" s="28">
        <v>123539.6</v>
      </c>
      <c r="D105" s="28">
        <v>101311.7</v>
      </c>
    </row>
    <row r="106" spans="1:4" hidden="1" x14ac:dyDescent="0.25">
      <c r="A106" s="40" t="s">
        <v>171</v>
      </c>
      <c r="B106" s="36" t="s">
        <v>172</v>
      </c>
      <c r="C106" s="25">
        <f>C107</f>
        <v>0</v>
      </c>
      <c r="D106" s="25">
        <f>D107</f>
        <v>0</v>
      </c>
    </row>
    <row r="107" spans="1:4" ht="26.25" hidden="1" x14ac:dyDescent="0.25">
      <c r="A107" s="41" t="s">
        <v>173</v>
      </c>
      <c r="B107" s="38" t="s">
        <v>174</v>
      </c>
      <c r="C107" s="28"/>
      <c r="D107" s="28"/>
    </row>
    <row r="108" spans="1:4" ht="26.25" hidden="1" x14ac:dyDescent="0.25">
      <c r="A108" s="41" t="s">
        <v>175</v>
      </c>
      <c r="B108" s="38" t="s">
        <v>176</v>
      </c>
      <c r="C108" s="28"/>
      <c r="D108" s="28"/>
    </row>
    <row r="109" spans="1:4" hidden="1" x14ac:dyDescent="0.25">
      <c r="A109" s="40" t="s">
        <v>177</v>
      </c>
      <c r="B109" s="36" t="s">
        <v>178</v>
      </c>
      <c r="C109" s="25">
        <f>C110</f>
        <v>0</v>
      </c>
      <c r="D109" s="25">
        <f>D110</f>
        <v>0</v>
      </c>
    </row>
    <row r="110" spans="1:4" hidden="1" x14ac:dyDescent="0.25">
      <c r="A110" s="41" t="s">
        <v>179</v>
      </c>
      <c r="B110" s="38" t="s">
        <v>180</v>
      </c>
      <c r="C110" s="28"/>
      <c r="D110" s="28"/>
    </row>
    <row r="111" spans="1:4" hidden="1" x14ac:dyDescent="0.25">
      <c r="A111" s="41" t="s">
        <v>179</v>
      </c>
      <c r="B111" s="38" t="s">
        <v>181</v>
      </c>
      <c r="C111" s="28"/>
      <c r="D111" s="28"/>
    </row>
    <row r="112" spans="1:4" ht="25.5" x14ac:dyDescent="0.25">
      <c r="A112" s="64" t="s">
        <v>265</v>
      </c>
      <c r="B112" s="38" t="s">
        <v>266</v>
      </c>
      <c r="C112" s="28">
        <v>0</v>
      </c>
      <c r="D112" s="28">
        <f>D113</f>
        <v>-6.2</v>
      </c>
    </row>
    <row r="113" spans="1:4" ht="25.5" x14ac:dyDescent="0.25">
      <c r="A113" s="64" t="s">
        <v>267</v>
      </c>
      <c r="B113" s="38" t="s">
        <v>268</v>
      </c>
      <c r="C113" s="28">
        <v>0</v>
      </c>
      <c r="D113" s="28">
        <f>D114</f>
        <v>-6.2</v>
      </c>
    </row>
    <row r="114" spans="1:4" ht="25.5" x14ac:dyDescent="0.25">
      <c r="A114" s="64" t="s">
        <v>265</v>
      </c>
      <c r="B114" s="38" t="s">
        <v>269</v>
      </c>
      <c r="C114" s="28">
        <v>0</v>
      </c>
      <c r="D114" s="28">
        <v>-6.2</v>
      </c>
    </row>
    <row r="115" spans="1:4" x14ac:dyDescent="0.25">
      <c r="A115" s="23" t="s">
        <v>182</v>
      </c>
      <c r="B115" s="26"/>
      <c r="C115" s="25">
        <f>C8+C80</f>
        <v>431440.20000000007</v>
      </c>
      <c r="D115" s="25">
        <f>D8+D80</f>
        <v>396608.1</v>
      </c>
    </row>
    <row r="116" spans="1:4" x14ac:dyDescent="0.25">
      <c r="B116" s="15"/>
      <c r="C116" s="13"/>
      <c r="D116" s="16"/>
    </row>
    <row r="117" spans="1:4" x14ac:dyDescent="0.25">
      <c r="A117" s="17"/>
      <c r="B117" s="18"/>
      <c r="C117" s="12"/>
      <c r="D117" s="16"/>
    </row>
    <row r="118" spans="1:4" x14ac:dyDescent="0.25">
      <c r="A118" s="17"/>
      <c r="B118" s="18"/>
      <c r="C118" s="12"/>
      <c r="D118" s="16"/>
    </row>
    <row r="119" spans="1:4" x14ac:dyDescent="0.25">
      <c r="B119" s="15"/>
      <c r="C119" s="13"/>
    </row>
    <row r="120" spans="1:4" x14ac:dyDescent="0.25">
      <c r="B120" s="15"/>
      <c r="C120" s="13"/>
    </row>
    <row r="121" spans="1:4" x14ac:dyDescent="0.25">
      <c r="A121" s="17"/>
      <c r="B121" s="18"/>
      <c r="C121" s="12"/>
      <c r="D121" s="16"/>
    </row>
    <row r="122" spans="1:4" x14ac:dyDescent="0.25">
      <c r="B122" s="15"/>
      <c r="C122" s="13"/>
    </row>
    <row r="123" spans="1:4" x14ac:dyDescent="0.25">
      <c r="A123" s="17"/>
      <c r="B123" s="18"/>
      <c r="C123" s="12"/>
      <c r="D123" s="16"/>
    </row>
    <row r="124" spans="1:4" x14ac:dyDescent="0.25">
      <c r="B124" s="15"/>
      <c r="C124" s="13"/>
    </row>
    <row r="125" spans="1:4" x14ac:dyDescent="0.25">
      <c r="A125" s="17"/>
      <c r="B125" s="18"/>
      <c r="C125" s="12"/>
      <c r="D125" s="16"/>
    </row>
    <row r="126" spans="1:4" x14ac:dyDescent="0.25">
      <c r="A126" s="17"/>
      <c r="B126" s="18"/>
      <c r="C126" s="12"/>
      <c r="D126" s="16"/>
    </row>
    <row r="127" spans="1:4" x14ac:dyDescent="0.25">
      <c r="A127" s="17"/>
      <c r="B127" s="18"/>
      <c r="C127" s="12"/>
      <c r="D127" s="16"/>
    </row>
    <row r="128" spans="1:4" x14ac:dyDescent="0.25">
      <c r="B128" s="15"/>
      <c r="C128" s="13"/>
    </row>
    <row r="129" spans="1:4" x14ac:dyDescent="0.25">
      <c r="A129" s="17"/>
      <c r="B129" s="18"/>
      <c r="C129" s="12"/>
      <c r="D129" s="16"/>
    </row>
    <row r="130" spans="1:4" x14ac:dyDescent="0.25">
      <c r="B130" s="15"/>
      <c r="C130" s="13"/>
    </row>
    <row r="131" spans="1:4" x14ac:dyDescent="0.25">
      <c r="A131" s="17"/>
      <c r="B131" s="18"/>
      <c r="C131" s="12"/>
      <c r="D131" s="16"/>
    </row>
    <row r="132" spans="1:4" x14ac:dyDescent="0.25">
      <c r="A132" s="17"/>
      <c r="B132" s="18"/>
      <c r="C132" s="12"/>
      <c r="D132" s="16"/>
    </row>
    <row r="133" spans="1:4" x14ac:dyDescent="0.25">
      <c r="B133" s="15"/>
      <c r="C133" s="13"/>
    </row>
    <row r="134" spans="1:4" x14ac:dyDescent="0.25">
      <c r="A134" s="17"/>
      <c r="B134" s="18"/>
      <c r="C134" s="12"/>
      <c r="D134" s="16"/>
    </row>
    <row r="135" spans="1:4" x14ac:dyDescent="0.25">
      <c r="B135" s="15"/>
      <c r="C135" s="13"/>
    </row>
    <row r="136" spans="1:4" x14ac:dyDescent="0.25">
      <c r="A136" s="17"/>
      <c r="B136" s="18"/>
      <c r="C136" s="12"/>
      <c r="D136" s="16"/>
    </row>
    <row r="137" spans="1:4" x14ac:dyDescent="0.25">
      <c r="B137" s="15"/>
      <c r="C137" s="13"/>
    </row>
    <row r="138" spans="1:4" x14ac:dyDescent="0.25">
      <c r="A138" s="17"/>
      <c r="B138" s="18"/>
      <c r="C138" s="12"/>
      <c r="D138" s="16"/>
    </row>
    <row r="139" spans="1:4" x14ac:dyDescent="0.25">
      <c r="A139" s="17"/>
      <c r="B139" s="18"/>
      <c r="C139" s="12"/>
      <c r="D139" s="16"/>
    </row>
    <row r="140" spans="1:4" x14ac:dyDescent="0.25">
      <c r="B140" s="15"/>
      <c r="C140" s="13"/>
    </row>
    <row r="141" spans="1:4" x14ac:dyDescent="0.25">
      <c r="A141" s="17"/>
      <c r="B141" s="18"/>
      <c r="C141" s="12"/>
      <c r="D141" s="16"/>
    </row>
    <row r="142" spans="1:4" x14ac:dyDescent="0.25">
      <c r="A142" s="17"/>
      <c r="B142" s="18"/>
      <c r="C142" s="12"/>
      <c r="D142" s="16"/>
    </row>
    <row r="143" spans="1:4" x14ac:dyDescent="0.25">
      <c r="A143" s="17"/>
      <c r="B143" s="18"/>
      <c r="C143" s="12"/>
      <c r="D143" s="16"/>
    </row>
    <row r="144" spans="1:4" x14ac:dyDescent="0.25">
      <c r="B144" s="15"/>
      <c r="C144" s="13"/>
    </row>
    <row r="145" spans="1:4" x14ac:dyDescent="0.25">
      <c r="B145" s="15"/>
      <c r="C145" s="13"/>
    </row>
    <row r="146" spans="1:4" x14ac:dyDescent="0.25">
      <c r="B146" s="15"/>
      <c r="C146" s="13"/>
    </row>
    <row r="147" spans="1:4" x14ac:dyDescent="0.25">
      <c r="B147" s="15"/>
      <c r="C147" s="13"/>
    </row>
    <row r="148" spans="1:4" x14ac:dyDescent="0.25">
      <c r="B148" s="15"/>
      <c r="C148" s="13"/>
    </row>
    <row r="149" spans="1:4" x14ac:dyDescent="0.25">
      <c r="A149" s="17"/>
      <c r="B149" s="18"/>
      <c r="C149" s="12"/>
      <c r="D149" s="16"/>
    </row>
    <row r="150" spans="1:4" x14ac:dyDescent="0.25">
      <c r="B150" s="15"/>
      <c r="C150" s="13"/>
    </row>
    <row r="151" spans="1:4" x14ac:dyDescent="0.25">
      <c r="A151" s="17"/>
      <c r="B151" s="18"/>
      <c r="C151" s="12"/>
      <c r="D151" s="16"/>
    </row>
    <row r="152" spans="1:4" x14ac:dyDescent="0.25">
      <c r="B152" s="15"/>
      <c r="C152" s="13"/>
    </row>
    <row r="153" spans="1:4" x14ac:dyDescent="0.25">
      <c r="B153" s="15"/>
      <c r="C153" s="13"/>
    </row>
    <row r="154" spans="1:4" x14ac:dyDescent="0.25">
      <c r="B154" s="15"/>
      <c r="C154" s="13"/>
    </row>
    <row r="155" spans="1:4" x14ac:dyDescent="0.25">
      <c r="A155" s="17"/>
      <c r="B155" s="18"/>
      <c r="C155" s="12"/>
      <c r="D155" s="16"/>
    </row>
    <row r="156" spans="1:4" x14ac:dyDescent="0.25">
      <c r="A156" s="17"/>
      <c r="B156" s="18"/>
      <c r="C156" s="12"/>
      <c r="D156" s="16"/>
    </row>
    <row r="157" spans="1:4" x14ac:dyDescent="0.25">
      <c r="A157" s="17"/>
      <c r="B157" s="18"/>
      <c r="C157" s="12"/>
      <c r="D157" s="16"/>
    </row>
    <row r="158" spans="1:4" x14ac:dyDescent="0.25">
      <c r="B158" s="15"/>
      <c r="C158" s="13"/>
    </row>
    <row r="159" spans="1:4" x14ac:dyDescent="0.25">
      <c r="A159" s="17"/>
      <c r="B159" s="18"/>
      <c r="C159" s="12"/>
      <c r="D159" s="16"/>
    </row>
    <row r="160" spans="1:4" x14ac:dyDescent="0.25">
      <c r="B160" s="15"/>
      <c r="C160" s="13"/>
    </row>
    <row r="161" spans="1:4" x14ac:dyDescent="0.25">
      <c r="A161" s="17"/>
      <c r="B161" s="18"/>
      <c r="C161" s="12"/>
      <c r="D161" s="16"/>
    </row>
    <row r="162" spans="1:4" x14ac:dyDescent="0.25">
      <c r="A162" s="17"/>
      <c r="B162" s="18"/>
      <c r="C162" s="12"/>
      <c r="D162" s="16"/>
    </row>
    <row r="163" spans="1:4" x14ac:dyDescent="0.25">
      <c r="B163" s="15"/>
      <c r="C163" s="13"/>
    </row>
    <row r="164" spans="1:4" x14ac:dyDescent="0.25">
      <c r="B164" s="15"/>
      <c r="C164" s="13"/>
    </row>
    <row r="165" spans="1:4" x14ac:dyDescent="0.25">
      <c r="A165" s="17"/>
      <c r="B165" s="18"/>
      <c r="C165" s="12"/>
      <c r="D165" s="16"/>
    </row>
    <row r="166" spans="1:4" x14ac:dyDescent="0.25">
      <c r="A166" s="17"/>
      <c r="B166" s="18"/>
      <c r="C166" s="12"/>
      <c r="D166" s="16"/>
    </row>
    <row r="167" spans="1:4" x14ac:dyDescent="0.25">
      <c r="B167" s="15"/>
      <c r="C167" s="13"/>
    </row>
    <row r="168" spans="1:4" x14ac:dyDescent="0.25">
      <c r="A168" s="17"/>
      <c r="B168" s="18"/>
      <c r="C168" s="12"/>
      <c r="D168" s="16"/>
    </row>
    <row r="169" spans="1:4" x14ac:dyDescent="0.25">
      <c r="B169" s="15"/>
      <c r="C169" s="13"/>
    </row>
    <row r="170" spans="1:4" x14ac:dyDescent="0.25">
      <c r="A170" s="17"/>
      <c r="B170" s="18"/>
      <c r="C170" s="12"/>
      <c r="D170" s="16"/>
    </row>
    <row r="171" spans="1:4" x14ac:dyDescent="0.25">
      <c r="A171" s="17"/>
      <c r="B171" s="18"/>
      <c r="C171" s="12"/>
      <c r="D171" s="16"/>
    </row>
    <row r="172" spans="1:4" x14ac:dyDescent="0.25">
      <c r="B172" s="15"/>
      <c r="C172" s="13"/>
    </row>
    <row r="173" spans="1:4" x14ac:dyDescent="0.25">
      <c r="A173" s="17"/>
      <c r="B173" s="18"/>
      <c r="C173" s="12"/>
      <c r="D173" s="16"/>
    </row>
    <row r="174" spans="1:4" x14ac:dyDescent="0.25">
      <c r="A174" s="17"/>
      <c r="B174" s="18"/>
      <c r="C174" s="12"/>
      <c r="D174" s="16"/>
    </row>
    <row r="175" spans="1:4" x14ac:dyDescent="0.25">
      <c r="B175" s="15"/>
      <c r="C175" s="13"/>
    </row>
    <row r="176" spans="1:4" x14ac:dyDescent="0.25">
      <c r="A176" s="17"/>
      <c r="B176" s="18"/>
      <c r="C176" s="12"/>
      <c r="D176" s="16"/>
    </row>
    <row r="177" spans="1:4" x14ac:dyDescent="0.25">
      <c r="B177" s="15"/>
      <c r="C177" s="13"/>
    </row>
    <row r="178" spans="1:4" x14ac:dyDescent="0.25">
      <c r="A178" s="17"/>
      <c r="B178" s="18"/>
      <c r="C178" s="12"/>
      <c r="D178" s="16"/>
    </row>
    <row r="179" spans="1:4" x14ac:dyDescent="0.25">
      <c r="A179" s="17"/>
      <c r="B179" s="18"/>
      <c r="C179" s="12"/>
      <c r="D179" s="16"/>
    </row>
    <row r="180" spans="1:4" x14ac:dyDescent="0.25">
      <c r="B180" s="15"/>
      <c r="C180" s="13"/>
    </row>
    <row r="181" spans="1:4" x14ac:dyDescent="0.25">
      <c r="A181" s="17"/>
      <c r="B181" s="18"/>
      <c r="C181" s="12"/>
      <c r="D181" s="16"/>
    </row>
    <row r="182" spans="1:4" x14ac:dyDescent="0.25">
      <c r="A182" s="17"/>
      <c r="B182" s="18"/>
      <c r="C182" s="12"/>
      <c r="D182" s="16"/>
    </row>
    <row r="183" spans="1:4" x14ac:dyDescent="0.25">
      <c r="B183" s="15"/>
      <c r="C183" s="13"/>
    </row>
    <row r="184" spans="1:4" x14ac:dyDescent="0.25">
      <c r="A184" s="17"/>
      <c r="B184" s="18"/>
      <c r="C184" s="12"/>
      <c r="D184" s="16"/>
    </row>
    <row r="185" spans="1:4" x14ac:dyDescent="0.25">
      <c r="A185" s="17"/>
      <c r="B185" s="18"/>
      <c r="C185" s="12"/>
      <c r="D185" s="16"/>
    </row>
    <row r="186" spans="1:4" x14ac:dyDescent="0.25">
      <c r="A186" s="17"/>
      <c r="B186" s="18"/>
      <c r="C186" s="12"/>
      <c r="D186" s="16"/>
    </row>
    <row r="187" spans="1:4" x14ac:dyDescent="0.25">
      <c r="A187" s="17"/>
      <c r="B187" s="18"/>
      <c r="C187" s="12"/>
      <c r="D187" s="16"/>
    </row>
    <row r="188" spans="1:4" x14ac:dyDescent="0.25">
      <c r="B188" s="15"/>
      <c r="C188" s="13"/>
    </row>
    <row r="189" spans="1:4" x14ac:dyDescent="0.25">
      <c r="A189" s="17"/>
      <c r="B189" s="18"/>
      <c r="C189" s="12"/>
      <c r="D189" s="16"/>
    </row>
    <row r="190" spans="1:4" x14ac:dyDescent="0.25">
      <c r="B190" s="15"/>
      <c r="C190" s="13"/>
    </row>
    <row r="191" spans="1:4" x14ac:dyDescent="0.25">
      <c r="A191" s="17"/>
      <c r="B191" s="18"/>
      <c r="C191" s="12"/>
      <c r="D191" s="16"/>
    </row>
    <row r="192" spans="1:4" x14ac:dyDescent="0.25">
      <c r="B192" s="15"/>
      <c r="C192" s="13"/>
    </row>
    <row r="193" spans="1:4" x14ac:dyDescent="0.25">
      <c r="A193" s="17"/>
      <c r="B193" s="18"/>
      <c r="C193" s="12"/>
      <c r="D193" s="16"/>
    </row>
    <row r="194" spans="1:4" x14ac:dyDescent="0.25">
      <c r="B194" s="15"/>
      <c r="C194" s="13"/>
    </row>
    <row r="195" spans="1:4" x14ac:dyDescent="0.25">
      <c r="B195" s="15"/>
      <c r="C195" s="13"/>
    </row>
    <row r="196" spans="1:4" x14ac:dyDescent="0.25">
      <c r="B196" s="15"/>
      <c r="C196" s="13"/>
    </row>
    <row r="197" spans="1:4" x14ac:dyDescent="0.25">
      <c r="B197" s="15"/>
      <c r="C197" s="13"/>
    </row>
    <row r="198" spans="1:4" x14ac:dyDescent="0.25">
      <c r="A198" s="17"/>
      <c r="B198" s="18"/>
      <c r="C198" s="12"/>
      <c r="D198" s="16"/>
    </row>
    <row r="199" spans="1:4" x14ac:dyDescent="0.25">
      <c r="B199" s="15"/>
      <c r="C199" s="13"/>
    </row>
    <row r="200" spans="1:4" x14ac:dyDescent="0.25">
      <c r="B200" s="15"/>
      <c r="C200" s="13"/>
    </row>
    <row r="201" spans="1:4" x14ac:dyDescent="0.25">
      <c r="B201" s="15"/>
      <c r="C201" s="13"/>
    </row>
    <row r="202" spans="1:4" x14ac:dyDescent="0.25">
      <c r="A202" s="17"/>
      <c r="B202" s="18"/>
      <c r="C202" s="12"/>
      <c r="D202" s="16"/>
    </row>
    <row r="203" spans="1:4" x14ac:dyDescent="0.25">
      <c r="B203" s="15"/>
      <c r="C203" s="13"/>
    </row>
    <row r="204" spans="1:4" x14ac:dyDescent="0.25">
      <c r="B204" s="15"/>
      <c r="C204" s="13"/>
    </row>
    <row r="205" spans="1:4" x14ac:dyDescent="0.25">
      <c r="A205" s="17"/>
      <c r="B205" s="18"/>
      <c r="C205" s="12"/>
      <c r="D205" s="16"/>
    </row>
    <row r="206" spans="1:4" x14ac:dyDescent="0.25">
      <c r="B206" s="15"/>
      <c r="C206" s="13"/>
    </row>
    <row r="207" spans="1:4" x14ac:dyDescent="0.25">
      <c r="B207" s="15"/>
      <c r="C207" s="13"/>
    </row>
    <row r="208" spans="1:4" x14ac:dyDescent="0.25">
      <c r="A208" s="17"/>
      <c r="B208" s="18"/>
      <c r="C208" s="12"/>
      <c r="D208" s="16"/>
    </row>
    <row r="209" spans="1:4" x14ac:dyDescent="0.25">
      <c r="B209" s="15"/>
      <c r="C209" s="13"/>
    </row>
    <row r="210" spans="1:4" x14ac:dyDescent="0.25">
      <c r="A210" s="17"/>
      <c r="B210" s="18"/>
      <c r="C210" s="12"/>
      <c r="D210" s="16"/>
    </row>
    <row r="211" spans="1:4" x14ac:dyDescent="0.25">
      <c r="B211" s="15"/>
      <c r="C211" s="13"/>
    </row>
    <row r="212" spans="1:4" x14ac:dyDescent="0.25">
      <c r="A212" s="17"/>
      <c r="B212" s="18"/>
      <c r="C212" s="12"/>
      <c r="D212" s="16"/>
    </row>
    <row r="213" spans="1:4" x14ac:dyDescent="0.25">
      <c r="A213" s="17"/>
      <c r="B213" s="18"/>
      <c r="C213" s="12"/>
      <c r="D213" s="16"/>
    </row>
    <row r="214" spans="1:4" x14ac:dyDescent="0.25">
      <c r="B214" s="15"/>
      <c r="C214" s="13"/>
    </row>
    <row r="215" spans="1:4" x14ac:dyDescent="0.25">
      <c r="A215" s="17"/>
      <c r="B215" s="18"/>
      <c r="C215" s="12"/>
      <c r="D215" s="16"/>
    </row>
    <row r="216" spans="1:4" x14ac:dyDescent="0.25">
      <c r="B216" s="15"/>
      <c r="C216" s="13"/>
    </row>
    <row r="217" spans="1:4" x14ac:dyDescent="0.25">
      <c r="A217" s="17"/>
      <c r="B217" s="18"/>
      <c r="C217" s="12"/>
      <c r="D217" s="16"/>
    </row>
    <row r="218" spans="1:4" x14ac:dyDescent="0.25">
      <c r="B218" s="15"/>
      <c r="C218" s="13"/>
    </row>
    <row r="219" spans="1:4" x14ac:dyDescent="0.25">
      <c r="A219" s="17"/>
      <c r="B219" s="18"/>
      <c r="C219" s="12"/>
      <c r="D219" s="16"/>
    </row>
    <row r="220" spans="1:4" x14ac:dyDescent="0.25">
      <c r="B220" s="15"/>
      <c r="C220" s="13"/>
    </row>
    <row r="221" spans="1:4" x14ac:dyDescent="0.25">
      <c r="A221" s="17"/>
      <c r="B221" s="18"/>
      <c r="C221" s="12"/>
      <c r="D221" s="16"/>
    </row>
    <row r="222" spans="1:4" x14ac:dyDescent="0.25">
      <c r="B222" s="15"/>
      <c r="C222" s="13"/>
    </row>
    <row r="223" spans="1:4" x14ac:dyDescent="0.25">
      <c r="A223" s="17"/>
      <c r="B223" s="18"/>
      <c r="C223" s="12"/>
      <c r="D223" s="16"/>
    </row>
    <row r="224" spans="1:4" x14ac:dyDescent="0.25">
      <c r="B224" s="15"/>
      <c r="C224" s="13"/>
    </row>
    <row r="225" spans="1:4" x14ac:dyDescent="0.25">
      <c r="A225" s="17"/>
      <c r="B225" s="18"/>
      <c r="C225" s="12"/>
      <c r="D225" s="16"/>
    </row>
    <row r="226" spans="1:4" x14ac:dyDescent="0.25">
      <c r="B226" s="15"/>
      <c r="C226" s="13"/>
    </row>
    <row r="227" spans="1:4" x14ac:dyDescent="0.25">
      <c r="A227" s="17"/>
      <c r="B227" s="18"/>
      <c r="C227" s="12"/>
      <c r="D227" s="16"/>
    </row>
    <row r="228" spans="1:4" x14ac:dyDescent="0.25">
      <c r="B228" s="15"/>
      <c r="C228" s="13"/>
    </row>
    <row r="229" spans="1:4" x14ac:dyDescent="0.25">
      <c r="A229" s="17"/>
      <c r="B229" s="18"/>
      <c r="C229" s="12"/>
      <c r="D229" s="16"/>
    </row>
    <row r="230" spans="1:4" x14ac:dyDescent="0.25">
      <c r="B230" s="15"/>
      <c r="C230" s="13"/>
    </row>
    <row r="231" spans="1:4" x14ac:dyDescent="0.25">
      <c r="A231" s="17"/>
      <c r="B231" s="18"/>
      <c r="C231" s="12"/>
      <c r="D231" s="16"/>
    </row>
    <row r="232" spans="1:4" x14ac:dyDescent="0.25">
      <c r="B232" s="15"/>
      <c r="C232" s="13"/>
    </row>
    <row r="233" spans="1:4" x14ac:dyDescent="0.25">
      <c r="A233" s="17"/>
      <c r="B233" s="18"/>
      <c r="C233" s="12"/>
      <c r="D233" s="16"/>
    </row>
    <row r="234" spans="1:4" x14ac:dyDescent="0.25">
      <c r="B234" s="15"/>
      <c r="C234" s="13"/>
    </row>
    <row r="235" spans="1:4" x14ac:dyDescent="0.25">
      <c r="A235" s="17"/>
      <c r="B235" s="18"/>
      <c r="C235" s="12"/>
      <c r="D235" s="16"/>
    </row>
    <row r="236" spans="1:4" x14ac:dyDescent="0.25">
      <c r="B236" s="15"/>
      <c r="C236" s="13"/>
    </row>
    <row r="237" spans="1:4" x14ac:dyDescent="0.25">
      <c r="A237" s="17"/>
      <c r="B237" s="18"/>
      <c r="C237" s="12"/>
      <c r="D237" s="16"/>
    </row>
    <row r="238" spans="1:4" x14ac:dyDescent="0.25">
      <c r="B238" s="15"/>
      <c r="C238" s="13"/>
    </row>
    <row r="239" spans="1:4" x14ac:dyDescent="0.25">
      <c r="A239" s="17"/>
      <c r="B239" s="18"/>
      <c r="C239" s="12"/>
      <c r="D239" s="16"/>
    </row>
    <row r="240" spans="1:4" x14ac:dyDescent="0.25">
      <c r="B240" s="15"/>
      <c r="C240" s="13"/>
    </row>
    <row r="241" spans="1:4" x14ac:dyDescent="0.25">
      <c r="A241" s="17"/>
      <c r="B241" s="18"/>
      <c r="C241" s="12"/>
      <c r="D241" s="16"/>
    </row>
    <row r="242" spans="1:4" x14ac:dyDescent="0.25">
      <c r="B242" s="15"/>
      <c r="C242" s="13"/>
    </row>
    <row r="243" spans="1:4" x14ac:dyDescent="0.25">
      <c r="B243" s="15"/>
      <c r="C243" s="13"/>
    </row>
    <row r="244" spans="1:4" x14ac:dyDescent="0.25">
      <c r="B244" s="15"/>
      <c r="C244" s="13"/>
    </row>
    <row r="245" spans="1:4" x14ac:dyDescent="0.25">
      <c r="A245" s="17"/>
      <c r="B245" s="18"/>
      <c r="C245" s="12"/>
      <c r="D245" s="16"/>
    </row>
    <row r="246" spans="1:4" x14ac:dyDescent="0.25">
      <c r="B246" s="15"/>
      <c r="C246" s="13"/>
    </row>
    <row r="247" spans="1:4" x14ac:dyDescent="0.25">
      <c r="A247" s="17"/>
      <c r="B247" s="18"/>
      <c r="C247" s="12"/>
      <c r="D247" s="16"/>
    </row>
    <row r="248" spans="1:4" x14ac:dyDescent="0.25">
      <c r="B248" s="15"/>
      <c r="C248" s="13"/>
    </row>
    <row r="249" spans="1:4" x14ac:dyDescent="0.25">
      <c r="B249" s="15"/>
      <c r="C249" s="13"/>
    </row>
    <row r="250" spans="1:4" x14ac:dyDescent="0.25">
      <c r="A250" s="17"/>
      <c r="B250" s="18"/>
      <c r="C250" s="12"/>
      <c r="D250" s="16"/>
    </row>
    <row r="251" spans="1:4" x14ac:dyDescent="0.25">
      <c r="B251" s="15"/>
      <c r="C251" s="13"/>
    </row>
    <row r="252" spans="1:4" x14ac:dyDescent="0.25">
      <c r="A252" s="17"/>
      <c r="B252" s="19"/>
      <c r="C252" s="12"/>
      <c r="D252" s="16"/>
    </row>
  </sheetData>
  <mergeCells count="3">
    <mergeCell ref="C1:D1"/>
    <mergeCell ref="A4:C4"/>
    <mergeCell ref="A5:C5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tabSelected="1" topLeftCell="A19" workbookViewId="0">
      <selection activeCell="C27" sqref="C27"/>
    </sheetView>
  </sheetViews>
  <sheetFormatPr defaultRowHeight="15" x14ac:dyDescent="0.25"/>
  <cols>
    <col min="1" max="1" width="18.7109375" customWidth="1"/>
    <col min="2" max="2" width="71.140625" customWidth="1"/>
    <col min="3" max="3" width="17.7109375" style="62" customWidth="1"/>
    <col min="4" max="4" width="14.5703125" style="62" customWidth="1"/>
    <col min="5" max="5" width="14.5703125" customWidth="1"/>
    <col min="6" max="6" width="15" style="62" customWidth="1"/>
    <col min="7" max="7" width="14" style="62" customWidth="1"/>
    <col min="8" max="8" width="14.140625" customWidth="1"/>
    <col min="9" max="9" width="10.85546875" style="45" customWidth="1"/>
  </cols>
  <sheetData>
    <row r="1" spans="1:10" x14ac:dyDescent="0.25">
      <c r="A1" s="53"/>
      <c r="B1" s="53"/>
      <c r="C1" s="53"/>
      <c r="D1" s="53"/>
      <c r="E1" s="53"/>
      <c r="F1" s="54" t="s">
        <v>206</v>
      </c>
      <c r="G1" s="54"/>
      <c r="H1" s="53"/>
      <c r="I1" s="55"/>
      <c r="J1" s="53"/>
    </row>
    <row r="2" spans="1:10" x14ac:dyDescent="0.25">
      <c r="A2" s="56"/>
      <c r="B2" s="56"/>
      <c r="C2" s="53"/>
      <c r="D2" s="53"/>
      <c r="E2" s="53"/>
      <c r="F2" s="53"/>
      <c r="G2" s="53"/>
      <c r="H2" s="53"/>
      <c r="I2" s="55"/>
      <c r="J2" s="53"/>
    </row>
    <row r="3" spans="1:10" ht="15" customHeight="1" x14ac:dyDescent="0.25">
      <c r="A3" s="53"/>
      <c r="B3" s="53"/>
      <c r="C3" s="53"/>
      <c r="D3" s="53"/>
      <c r="E3" s="53"/>
      <c r="F3" s="71" t="s">
        <v>256</v>
      </c>
      <c r="G3" s="71"/>
      <c r="H3" s="71"/>
      <c r="I3" s="55"/>
      <c r="J3" s="53"/>
    </row>
    <row r="4" spans="1:10" x14ac:dyDescent="0.25">
      <c r="A4" s="57"/>
      <c r="B4" s="57"/>
      <c r="C4" s="53"/>
      <c r="D4" s="53"/>
      <c r="E4" s="53"/>
      <c r="F4" s="71"/>
      <c r="G4" s="71"/>
      <c r="H4" s="71"/>
      <c r="I4" s="55"/>
      <c r="J4" s="53"/>
    </row>
    <row r="5" spans="1:10" ht="15.75" x14ac:dyDescent="0.25">
      <c r="A5" s="53"/>
      <c r="B5" s="72"/>
      <c r="C5" s="72"/>
      <c r="D5" s="72"/>
      <c r="E5" s="72"/>
      <c r="F5" s="72"/>
      <c r="G5" s="58"/>
      <c r="H5" s="53"/>
      <c r="I5" s="55"/>
      <c r="J5" s="53"/>
    </row>
    <row r="6" spans="1:10" x14ac:dyDescent="0.25">
      <c r="A6" s="53"/>
      <c r="B6" s="59"/>
      <c r="C6" s="59"/>
      <c r="D6" s="59"/>
      <c r="E6" s="59"/>
      <c r="F6" s="59"/>
      <c r="G6" s="60"/>
      <c r="H6" s="53"/>
      <c r="I6" s="61" t="s">
        <v>9</v>
      </c>
      <c r="J6" s="53"/>
    </row>
    <row r="7" spans="1:10" ht="85.5" x14ac:dyDescent="0.25">
      <c r="A7" s="42" t="s">
        <v>207</v>
      </c>
      <c r="B7" s="42" t="s">
        <v>208</v>
      </c>
      <c r="C7" s="42" t="s">
        <v>209</v>
      </c>
      <c r="D7" s="43" t="s">
        <v>257</v>
      </c>
      <c r="E7" s="43" t="s">
        <v>255</v>
      </c>
      <c r="F7" s="43" t="s">
        <v>210</v>
      </c>
      <c r="G7" s="43" t="s">
        <v>2</v>
      </c>
      <c r="H7" s="43" t="s">
        <v>3</v>
      </c>
      <c r="I7" s="43" t="s">
        <v>4</v>
      </c>
      <c r="J7" s="43" t="s">
        <v>5</v>
      </c>
    </row>
    <row r="8" spans="1:10" ht="10.5" customHeight="1" x14ac:dyDescent="0.25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</row>
    <row r="9" spans="1:10" ht="33" customHeight="1" x14ac:dyDescent="0.25">
      <c r="A9" s="43" t="s">
        <v>211</v>
      </c>
      <c r="B9" s="43" t="s">
        <v>212</v>
      </c>
      <c r="C9" s="49">
        <f>SUM(C10:C12)</f>
        <v>16023.1</v>
      </c>
      <c r="D9" s="49">
        <f>SUM(D10:D12)</f>
        <v>15085.4</v>
      </c>
      <c r="E9" s="49">
        <f>D9-C9</f>
        <v>-937.70000000000073</v>
      </c>
      <c r="F9" s="49">
        <f>SUM(F10:F12)</f>
        <v>15085.4</v>
      </c>
      <c r="G9" s="49">
        <f>SUM(G10:G12)</f>
        <v>14732.3</v>
      </c>
      <c r="H9" s="49">
        <f>F9-G9</f>
        <v>353.10000000000036</v>
      </c>
      <c r="I9" s="49">
        <f>(G9/F9)*100</f>
        <v>97.659326235963249</v>
      </c>
      <c r="J9" s="49">
        <f>G9/$G$33*100</f>
        <v>3.5235776165056576</v>
      </c>
    </row>
    <row r="10" spans="1:10" ht="15" customHeight="1" x14ac:dyDescent="0.25">
      <c r="A10" s="46" t="s">
        <v>213</v>
      </c>
      <c r="B10" s="44" t="s">
        <v>214</v>
      </c>
      <c r="C10" s="51">
        <v>471.6</v>
      </c>
      <c r="D10" s="50">
        <v>300</v>
      </c>
      <c r="E10" s="50">
        <f t="shared" ref="E10:E33" si="0">D10-C10</f>
        <v>-171.60000000000002</v>
      </c>
      <c r="F10" s="50">
        <v>300</v>
      </c>
      <c r="G10" s="50">
        <v>299.8</v>
      </c>
      <c r="H10" s="50">
        <f t="shared" ref="H10:H33" si="1">F10-G10</f>
        <v>0.19999999999998863</v>
      </c>
      <c r="I10" s="50">
        <f t="shared" ref="I10:I33" si="2">(G10/F10)*100</f>
        <v>99.933333333333337</v>
      </c>
      <c r="J10" s="50"/>
    </row>
    <row r="11" spans="1:10" ht="15" customHeight="1" x14ac:dyDescent="0.25">
      <c r="A11" s="46" t="s">
        <v>215</v>
      </c>
      <c r="B11" s="44" t="s">
        <v>216</v>
      </c>
      <c r="C11" s="51">
        <v>15240.1</v>
      </c>
      <c r="D11" s="50">
        <v>14630.4</v>
      </c>
      <c r="E11" s="50">
        <f t="shared" si="0"/>
        <v>-609.70000000000073</v>
      </c>
      <c r="F11" s="50">
        <v>14630.4</v>
      </c>
      <c r="G11" s="50">
        <v>14277.5</v>
      </c>
      <c r="H11" s="50">
        <f t="shared" si="1"/>
        <v>352.89999999999964</v>
      </c>
      <c r="I11" s="50">
        <f t="shared" si="2"/>
        <v>97.587899168853895</v>
      </c>
      <c r="J11" s="50"/>
    </row>
    <row r="12" spans="1:10" ht="15" customHeight="1" x14ac:dyDescent="0.25">
      <c r="A12" s="46" t="s">
        <v>217</v>
      </c>
      <c r="B12" s="44" t="s">
        <v>218</v>
      </c>
      <c r="C12" s="51">
        <v>311.39999999999998</v>
      </c>
      <c r="D12" s="50">
        <v>155</v>
      </c>
      <c r="E12" s="50">
        <f t="shared" si="0"/>
        <v>-156.39999999999998</v>
      </c>
      <c r="F12" s="50">
        <v>155</v>
      </c>
      <c r="G12" s="50">
        <v>155</v>
      </c>
      <c r="H12" s="50">
        <f t="shared" si="1"/>
        <v>0</v>
      </c>
      <c r="I12" s="50">
        <f t="shared" si="2"/>
        <v>100</v>
      </c>
      <c r="J12" s="50"/>
    </row>
    <row r="13" spans="1:10" ht="28.5" customHeight="1" x14ac:dyDescent="0.25">
      <c r="A13" s="43" t="s">
        <v>219</v>
      </c>
      <c r="B13" s="43" t="s">
        <v>220</v>
      </c>
      <c r="C13" s="52">
        <v>1123.8</v>
      </c>
      <c r="D13" s="49">
        <v>3061</v>
      </c>
      <c r="E13" s="49">
        <f t="shared" si="0"/>
        <v>1937.2</v>
      </c>
      <c r="F13" s="49">
        <v>3061</v>
      </c>
      <c r="G13" s="49">
        <v>2914.6</v>
      </c>
      <c r="H13" s="49">
        <f t="shared" si="1"/>
        <v>146.40000000000009</v>
      </c>
      <c r="I13" s="49">
        <f t="shared" si="2"/>
        <v>95.217249264946091</v>
      </c>
      <c r="J13" s="49">
        <f t="shared" ref="J13:J33" si="3">G13/$G$33*100</f>
        <v>0.69709545156339403</v>
      </c>
    </row>
    <row r="14" spans="1:10" ht="29.25" customHeight="1" x14ac:dyDescent="0.25">
      <c r="A14" s="43" t="s">
        <v>221</v>
      </c>
      <c r="B14" s="43" t="s">
        <v>222</v>
      </c>
      <c r="C14" s="49">
        <f>SUM(C15:C19)</f>
        <v>131783.19999999998</v>
      </c>
      <c r="D14" s="49">
        <f>SUM(D15:D19)</f>
        <v>360138.69999999995</v>
      </c>
      <c r="E14" s="49">
        <f t="shared" si="0"/>
        <v>228355.49999999997</v>
      </c>
      <c r="F14" s="49">
        <f>SUM(F15:F19)</f>
        <v>358241.5</v>
      </c>
      <c r="G14" s="49">
        <f>SUM(G15:G19)</f>
        <v>328813.2</v>
      </c>
      <c r="H14" s="49">
        <f t="shared" si="1"/>
        <v>29428.299999999988</v>
      </c>
      <c r="I14" s="49">
        <f t="shared" si="2"/>
        <v>91.785345918884332</v>
      </c>
      <c r="J14" s="49">
        <f t="shared" si="3"/>
        <v>78.643445458726617</v>
      </c>
    </row>
    <row r="15" spans="1:10" ht="15" customHeight="1" x14ac:dyDescent="0.25">
      <c r="A15" s="46" t="s">
        <v>223</v>
      </c>
      <c r="B15" s="44" t="s">
        <v>224</v>
      </c>
      <c r="C15" s="51">
        <v>33716.199999999997</v>
      </c>
      <c r="D15" s="50">
        <v>37943.4</v>
      </c>
      <c r="E15" s="50">
        <f t="shared" si="0"/>
        <v>4227.2000000000044</v>
      </c>
      <c r="F15" s="50">
        <v>37867.199999999997</v>
      </c>
      <c r="G15" s="50">
        <v>36042.5</v>
      </c>
      <c r="H15" s="50">
        <f t="shared" si="1"/>
        <v>1824.6999999999971</v>
      </c>
      <c r="I15" s="50">
        <f t="shared" si="2"/>
        <v>95.18131786876242</v>
      </c>
      <c r="J15" s="50"/>
    </row>
    <row r="16" spans="1:10" ht="15" customHeight="1" x14ac:dyDescent="0.25">
      <c r="A16" s="46" t="s">
        <v>225</v>
      </c>
      <c r="B16" s="44" t="s">
        <v>226</v>
      </c>
      <c r="C16" s="51">
        <v>77132.7</v>
      </c>
      <c r="D16" s="50">
        <v>100057.2</v>
      </c>
      <c r="E16" s="50">
        <f t="shared" si="0"/>
        <v>22924.5</v>
      </c>
      <c r="F16" s="50">
        <v>98236.1</v>
      </c>
      <c r="G16" s="50">
        <v>93879.6</v>
      </c>
      <c r="H16" s="50">
        <f t="shared" si="1"/>
        <v>4356.5</v>
      </c>
      <c r="I16" s="50">
        <f t="shared" si="2"/>
        <v>95.565275901628837</v>
      </c>
      <c r="J16" s="50"/>
    </row>
    <row r="17" spans="1:10" ht="30.75" customHeight="1" x14ac:dyDescent="0.25">
      <c r="A17" s="47" t="s">
        <v>227</v>
      </c>
      <c r="B17" s="44" t="s">
        <v>254</v>
      </c>
      <c r="C17" s="51">
        <v>1200</v>
      </c>
      <c r="D17" s="50">
        <v>980</v>
      </c>
      <c r="E17" s="50">
        <f t="shared" si="0"/>
        <v>-220</v>
      </c>
      <c r="F17" s="50">
        <v>980</v>
      </c>
      <c r="G17" s="50">
        <v>979.9</v>
      </c>
      <c r="H17" s="50">
        <f t="shared" si="1"/>
        <v>0.10000000000002274</v>
      </c>
      <c r="I17" s="50">
        <f t="shared" si="2"/>
        <v>99.989795918367335</v>
      </c>
      <c r="J17" s="50">
        <v>0</v>
      </c>
    </row>
    <row r="18" spans="1:10" ht="15" customHeight="1" x14ac:dyDescent="0.25">
      <c r="A18" s="46" t="s">
        <v>228</v>
      </c>
      <c r="B18" s="44" t="s">
        <v>229</v>
      </c>
      <c r="C18" s="51">
        <v>15000</v>
      </c>
      <c r="D18" s="50">
        <v>203250.5</v>
      </c>
      <c r="E18" s="50">
        <f t="shared" si="0"/>
        <v>188250.5</v>
      </c>
      <c r="F18" s="50">
        <v>203250.6</v>
      </c>
      <c r="G18" s="50">
        <v>181523</v>
      </c>
      <c r="H18" s="50">
        <f t="shared" si="1"/>
        <v>21727.600000000006</v>
      </c>
      <c r="I18" s="50">
        <f t="shared" si="2"/>
        <v>89.309945456495569</v>
      </c>
      <c r="J18" s="50"/>
    </row>
    <row r="19" spans="1:10" ht="32.25" customHeight="1" x14ac:dyDescent="0.25">
      <c r="A19" s="46" t="s">
        <v>230</v>
      </c>
      <c r="B19" s="44" t="s">
        <v>231</v>
      </c>
      <c r="C19" s="51">
        <v>4734.3</v>
      </c>
      <c r="D19" s="50">
        <v>17907.599999999999</v>
      </c>
      <c r="E19" s="50">
        <f t="shared" si="0"/>
        <v>13173.3</v>
      </c>
      <c r="F19" s="50">
        <v>17907.599999999999</v>
      </c>
      <c r="G19" s="50">
        <v>16388.2</v>
      </c>
      <c r="H19" s="50">
        <f t="shared" si="1"/>
        <v>1519.3999999999978</v>
      </c>
      <c r="I19" s="50">
        <f t="shared" si="2"/>
        <v>91.515334271482502</v>
      </c>
      <c r="J19" s="50"/>
    </row>
    <row r="20" spans="1:10" ht="30.75" customHeight="1" x14ac:dyDescent="0.25">
      <c r="A20" s="43" t="s">
        <v>232</v>
      </c>
      <c r="B20" s="43" t="s">
        <v>233</v>
      </c>
      <c r="C20" s="49">
        <f>SUM(C21:C24)</f>
        <v>30626.5</v>
      </c>
      <c r="D20" s="49">
        <f>SUM(D21:D24)</f>
        <v>44653.4</v>
      </c>
      <c r="E20" s="49">
        <f t="shared" si="0"/>
        <v>14026.900000000001</v>
      </c>
      <c r="F20" s="49">
        <f>SUM(F21:F24)</f>
        <v>44859.6</v>
      </c>
      <c r="G20" s="49">
        <f>SUM(G21:G24)</f>
        <v>44607.5</v>
      </c>
      <c r="H20" s="49">
        <f t="shared" si="1"/>
        <v>252.09999999999854</v>
      </c>
      <c r="I20" s="49">
        <f t="shared" si="2"/>
        <v>99.438024413949293</v>
      </c>
      <c r="J20" s="49">
        <f t="shared" si="3"/>
        <v>10.668937540524977</v>
      </c>
    </row>
    <row r="21" spans="1:10" ht="28.5" customHeight="1" x14ac:dyDescent="0.25">
      <c r="A21" s="46" t="s">
        <v>234</v>
      </c>
      <c r="B21" s="44" t="s">
        <v>235</v>
      </c>
      <c r="C21" s="51">
        <v>1266.3</v>
      </c>
      <c r="D21" s="50">
        <v>11298.1</v>
      </c>
      <c r="E21" s="50">
        <f t="shared" si="0"/>
        <v>10031.800000000001</v>
      </c>
      <c r="F21" s="50">
        <v>11298.1</v>
      </c>
      <c r="G21" s="50">
        <v>11291.4</v>
      </c>
      <c r="H21" s="50">
        <f t="shared" si="1"/>
        <v>6.7000000000007276</v>
      </c>
      <c r="I21" s="50">
        <f t="shared" si="2"/>
        <v>99.940697993467921</v>
      </c>
      <c r="J21" s="50"/>
    </row>
    <row r="22" spans="1:10" ht="28.5" customHeight="1" x14ac:dyDescent="0.25">
      <c r="A22" s="46" t="s">
        <v>236</v>
      </c>
      <c r="B22" s="44" t="s">
        <v>237</v>
      </c>
      <c r="C22" s="51">
        <v>6980</v>
      </c>
      <c r="D22" s="50">
        <v>8048.6</v>
      </c>
      <c r="E22" s="50">
        <f t="shared" si="0"/>
        <v>1068.6000000000004</v>
      </c>
      <c r="F22" s="50">
        <v>7537.4</v>
      </c>
      <c r="G22" s="50">
        <v>7330.8</v>
      </c>
      <c r="H22" s="50">
        <f t="shared" si="1"/>
        <v>206.59999999999945</v>
      </c>
      <c r="I22" s="50">
        <f t="shared" si="2"/>
        <v>97.259001777801373</v>
      </c>
      <c r="J22" s="50"/>
    </row>
    <row r="23" spans="1:10" ht="15" customHeight="1" x14ac:dyDescent="0.25">
      <c r="A23" s="46" t="s">
        <v>238</v>
      </c>
      <c r="B23" s="44" t="s">
        <v>239</v>
      </c>
      <c r="C23" s="51">
        <v>21733.5</v>
      </c>
      <c r="D23" s="50">
        <v>25306.7</v>
      </c>
      <c r="E23" s="50">
        <f t="shared" si="0"/>
        <v>3573.2000000000007</v>
      </c>
      <c r="F23" s="50">
        <v>26024.1</v>
      </c>
      <c r="G23" s="50">
        <v>25985.3</v>
      </c>
      <c r="H23" s="50">
        <f t="shared" si="1"/>
        <v>38.799999999999272</v>
      </c>
      <c r="I23" s="50">
        <f t="shared" si="2"/>
        <v>99.850907428114709</v>
      </c>
      <c r="J23" s="50"/>
    </row>
    <row r="24" spans="1:10" ht="15" customHeight="1" x14ac:dyDescent="0.25">
      <c r="A24" s="46" t="s">
        <v>240</v>
      </c>
      <c r="B24" s="44" t="s">
        <v>241</v>
      </c>
      <c r="C24" s="51">
        <v>646.70000000000005</v>
      </c>
      <c r="D24" s="50">
        <v>0</v>
      </c>
      <c r="E24" s="50">
        <f t="shared" si="0"/>
        <v>-646.70000000000005</v>
      </c>
      <c r="F24" s="50">
        <v>0</v>
      </c>
      <c r="G24" s="50">
        <v>0</v>
      </c>
      <c r="H24" s="50">
        <f t="shared" si="1"/>
        <v>0</v>
      </c>
      <c r="I24" s="50">
        <v>0</v>
      </c>
      <c r="J24" s="50"/>
    </row>
    <row r="25" spans="1:10" ht="30" customHeight="1" x14ac:dyDescent="0.25">
      <c r="A25" s="43" t="s">
        <v>242</v>
      </c>
      <c r="B25" s="43" t="s">
        <v>243</v>
      </c>
      <c r="C25" s="52">
        <v>9522.9</v>
      </c>
      <c r="D25" s="49">
        <v>22039.9</v>
      </c>
      <c r="E25" s="49">
        <f t="shared" si="0"/>
        <v>12517.000000000002</v>
      </c>
      <c r="F25" s="49">
        <v>21896.400000000001</v>
      </c>
      <c r="G25" s="49">
        <v>14627.9</v>
      </c>
      <c r="H25" s="49">
        <f t="shared" si="1"/>
        <v>7268.5000000000018</v>
      </c>
      <c r="I25" s="49">
        <f t="shared" si="2"/>
        <v>66.805045578268562</v>
      </c>
      <c r="J25" s="49">
        <f t="shared" si="3"/>
        <v>3.4986078899074222</v>
      </c>
    </row>
    <row r="26" spans="1:10" ht="28.5" customHeight="1" x14ac:dyDescent="0.25">
      <c r="A26" s="43" t="s">
        <v>244</v>
      </c>
      <c r="B26" s="43" t="s">
        <v>245</v>
      </c>
      <c r="C26" s="52">
        <v>3815</v>
      </c>
      <c r="D26" s="49">
        <v>3762.7</v>
      </c>
      <c r="E26" s="49">
        <f t="shared" si="0"/>
        <v>-52.300000000000182</v>
      </c>
      <c r="F26" s="49">
        <v>3762.7</v>
      </c>
      <c r="G26" s="49">
        <v>3762.7</v>
      </c>
      <c r="H26" s="49">
        <f t="shared" si="1"/>
        <v>0</v>
      </c>
      <c r="I26" s="49">
        <f t="shared" si="2"/>
        <v>100</v>
      </c>
      <c r="J26" s="49">
        <f t="shared" si="3"/>
        <v>0.89993860413009785</v>
      </c>
    </row>
    <row r="27" spans="1:10" ht="29.25" customHeight="1" x14ac:dyDescent="0.25">
      <c r="A27" s="43" t="s">
        <v>246</v>
      </c>
      <c r="B27" s="43" t="s">
        <v>247</v>
      </c>
      <c r="C27" s="52">
        <v>1500</v>
      </c>
      <c r="D27" s="49">
        <v>50</v>
      </c>
      <c r="E27" s="49">
        <f t="shared" si="0"/>
        <v>-1450</v>
      </c>
      <c r="F27" s="49">
        <v>50</v>
      </c>
      <c r="G27" s="49">
        <v>35</v>
      </c>
      <c r="H27" s="49">
        <f t="shared" si="1"/>
        <v>15</v>
      </c>
      <c r="I27" s="49">
        <f t="shared" si="2"/>
        <v>70</v>
      </c>
      <c r="J27" s="49">
        <f t="shared" si="3"/>
        <v>8.3710769246959429E-3</v>
      </c>
    </row>
    <row r="28" spans="1:10" ht="29.25" customHeight="1" x14ac:dyDescent="0.25">
      <c r="A28" s="43" t="s">
        <v>248</v>
      </c>
      <c r="B28" s="43" t="s">
        <v>249</v>
      </c>
      <c r="C28" s="52">
        <v>1228.5999999999999</v>
      </c>
      <c r="D28" s="49">
        <v>45.9</v>
      </c>
      <c r="E28" s="49">
        <f t="shared" si="0"/>
        <v>-1182.6999999999998</v>
      </c>
      <c r="F28" s="49">
        <v>45.9</v>
      </c>
      <c r="G28" s="49">
        <v>45.9</v>
      </c>
      <c r="H28" s="49">
        <f t="shared" si="1"/>
        <v>0</v>
      </c>
      <c r="I28" s="49">
        <f t="shared" si="2"/>
        <v>100</v>
      </c>
      <c r="J28" s="49">
        <f t="shared" si="3"/>
        <v>1.0978069452672679E-2</v>
      </c>
    </row>
    <row r="29" spans="1:10" ht="27.75" customHeight="1" x14ac:dyDescent="0.25">
      <c r="A29" s="43" t="s">
        <v>250</v>
      </c>
      <c r="B29" s="43" t="s">
        <v>251</v>
      </c>
      <c r="C29" s="52">
        <v>1904</v>
      </c>
      <c r="D29" s="49">
        <v>1707</v>
      </c>
      <c r="E29" s="49">
        <f t="shared" si="0"/>
        <v>-197</v>
      </c>
      <c r="F29" s="49">
        <v>1707</v>
      </c>
      <c r="G29" s="49">
        <v>1504.5</v>
      </c>
      <c r="H29" s="49">
        <f t="shared" si="1"/>
        <v>202.5</v>
      </c>
      <c r="I29" s="49">
        <f t="shared" si="2"/>
        <v>88.137082601054487</v>
      </c>
      <c r="J29" s="49">
        <f t="shared" si="3"/>
        <v>0.3598367209487156</v>
      </c>
    </row>
    <row r="30" spans="1:10" ht="44.25" customHeight="1" x14ac:dyDescent="0.25">
      <c r="A30" s="43">
        <v>1000000000</v>
      </c>
      <c r="B30" s="43" t="s">
        <v>258</v>
      </c>
      <c r="C30" s="52">
        <v>266.89999999999998</v>
      </c>
      <c r="D30" s="49">
        <v>15</v>
      </c>
      <c r="E30" s="49">
        <f t="shared" si="0"/>
        <v>-251.89999999999998</v>
      </c>
      <c r="F30" s="49">
        <v>15</v>
      </c>
      <c r="G30" s="49">
        <v>10</v>
      </c>
      <c r="H30" s="49">
        <f t="shared" si="1"/>
        <v>5</v>
      </c>
      <c r="I30" s="49">
        <f t="shared" si="2"/>
        <v>66.666666666666657</v>
      </c>
      <c r="J30" s="49">
        <f t="shared" si="3"/>
        <v>2.3917362641988405E-3</v>
      </c>
    </row>
    <row r="31" spans="1:10" x14ac:dyDescent="0.25">
      <c r="A31" s="70" t="s">
        <v>252</v>
      </c>
      <c r="B31" s="70"/>
      <c r="C31" s="49">
        <f>C9+C13+C14+C20+C25+C26+C27+C28+C29+C30</f>
        <v>197793.99999999997</v>
      </c>
      <c r="D31" s="49">
        <f>D9+D13+D14+D20+D25+D26+D27+D28+D29+D30</f>
        <v>450559.00000000006</v>
      </c>
      <c r="E31" s="49">
        <f t="shared" si="0"/>
        <v>252765.00000000009</v>
      </c>
      <c r="F31" s="49">
        <f>F9+F13+F14+F20+F25+F26+F27+F28+F29+F30</f>
        <v>448724.50000000006</v>
      </c>
      <c r="G31" s="49">
        <f>G9+G13+G14+G20+G25+G26+G27+G28+G29+G30</f>
        <v>411053.60000000009</v>
      </c>
      <c r="H31" s="49">
        <f>F31-G31</f>
        <v>37670.899999999965</v>
      </c>
      <c r="I31" s="49">
        <f>(G31/F31)*100</f>
        <v>91.604893425698847</v>
      </c>
      <c r="J31" s="49">
        <f t="shared" si="3"/>
        <v>98.313180164948477</v>
      </c>
    </row>
    <row r="32" spans="1:10" ht="15" customHeight="1" x14ac:dyDescent="0.25">
      <c r="A32" s="44" t="s">
        <v>6</v>
      </c>
      <c r="B32" s="44" t="s">
        <v>7</v>
      </c>
      <c r="C32" s="51">
        <v>4876.8999999999996</v>
      </c>
      <c r="D32" s="50">
        <v>8328</v>
      </c>
      <c r="E32" s="50">
        <f t="shared" si="0"/>
        <v>3451.1000000000004</v>
      </c>
      <c r="F32" s="50">
        <v>8328</v>
      </c>
      <c r="G32" s="50">
        <v>7052.7</v>
      </c>
      <c r="H32" s="50">
        <f t="shared" si="1"/>
        <v>1275.3000000000002</v>
      </c>
      <c r="I32" s="50">
        <f t="shared" si="2"/>
        <v>84.686599423631122</v>
      </c>
      <c r="J32" s="50">
        <f t="shared" si="3"/>
        <v>1.6868198350515162</v>
      </c>
    </row>
    <row r="33" spans="1:10" x14ac:dyDescent="0.25">
      <c r="A33" s="70" t="s">
        <v>253</v>
      </c>
      <c r="B33" s="70"/>
      <c r="C33" s="49">
        <f>C31+C32</f>
        <v>202670.89999999997</v>
      </c>
      <c r="D33" s="49">
        <f>D31+D32</f>
        <v>458887.00000000006</v>
      </c>
      <c r="E33" s="49">
        <f t="shared" si="0"/>
        <v>256216.10000000009</v>
      </c>
      <c r="F33" s="49">
        <f>F31+F32</f>
        <v>457052.50000000006</v>
      </c>
      <c r="G33" s="49">
        <f>G31+G32</f>
        <v>418106.3000000001</v>
      </c>
      <c r="H33" s="49">
        <f t="shared" si="1"/>
        <v>38946.199999999953</v>
      </c>
      <c r="I33" s="49">
        <f t="shared" si="2"/>
        <v>91.478834488379363</v>
      </c>
      <c r="J33" s="49">
        <f t="shared" si="3"/>
        <v>100</v>
      </c>
    </row>
    <row r="35" spans="1:10" x14ac:dyDescent="0.25">
      <c r="G35" s="63"/>
    </row>
  </sheetData>
  <mergeCells count="4">
    <mergeCell ref="A31:B31"/>
    <mergeCell ref="A33:B33"/>
    <mergeCell ref="F3:H4"/>
    <mergeCell ref="B5:F5"/>
  </mergeCells>
  <pageMargins left="0.7" right="0.7" top="0.75" bottom="0.75" header="0.3" footer="0.3"/>
  <pageSetup paperSize="9" scale="4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Лист3</vt:lpstr>
    </vt:vector>
  </TitlesOfParts>
  <Company>Администрация Кольского района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ufin395</cp:lastModifiedBy>
  <cp:lastPrinted>2022-03-04T12:06:39Z</cp:lastPrinted>
  <dcterms:created xsi:type="dcterms:W3CDTF">2020-03-30T11:52:08Z</dcterms:created>
  <dcterms:modified xsi:type="dcterms:W3CDTF">2022-03-16T08:46:48Z</dcterms:modified>
</cp:coreProperties>
</file>