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rio\FO\Зеленцова ИВ\Бюджет 2022\ПОФы\"/>
    </mc:Choice>
  </mc:AlternateContent>
  <xr:revisionPtr revIDLastSave="0" documentId="13_ncr:1_{36D1FAC7-ACB6-4341-AD03-3E8ECC4EE13C}" xr6:coauthVersionLast="40" xr6:coauthVersionMax="40" xr10:uidLastSave="{00000000-0000-0000-0000-000000000000}"/>
  <bookViews>
    <workbookView xWindow="9030" yWindow="435" windowWidth="13860" windowHeight="9630" xr2:uid="{00000000-000D-0000-FFFF-FFFF00000000}"/>
  </bookViews>
  <sheets>
    <sheet name="2022-2024" sheetId="2" r:id="rId1"/>
  </sheets>
  <definedNames>
    <definedName name="_xlnm._FilterDatabase" localSheetId="0" hidden="1">'2022-2024'!$A$7:$F$58</definedName>
    <definedName name="_xlnm.Print_Titles" localSheetId="0">'2022-2024'!$6:$7</definedName>
  </definedNames>
  <calcPr calcId="191029"/>
</workbook>
</file>

<file path=xl/calcChain.xml><?xml version="1.0" encoding="utf-8"?>
<calcChain xmlns="http://schemas.openxmlformats.org/spreadsheetml/2006/main">
  <c r="G30" i="2" l="1"/>
  <c r="H30" i="2"/>
  <c r="G32" i="2"/>
  <c r="H53" i="2"/>
  <c r="G53" i="2"/>
  <c r="H44" i="2"/>
  <c r="G44" i="2"/>
  <c r="G41" i="2"/>
  <c r="H41" i="2"/>
  <c r="H39" i="2"/>
  <c r="G39" i="2"/>
  <c r="H34" i="2"/>
  <c r="G34" i="2"/>
  <c r="F34" i="2" l="1"/>
  <c r="F53" i="2"/>
  <c r="F41" i="2"/>
  <c r="F39" i="2"/>
  <c r="F33" i="2"/>
  <c r="F48" i="2"/>
  <c r="F46" i="2"/>
  <c r="F32" i="2" l="1"/>
  <c r="F30" i="2" s="1"/>
  <c r="F58" i="2" s="1"/>
  <c r="F44" i="2"/>
  <c r="H27" i="2"/>
  <c r="G27" i="2"/>
  <c r="F27" i="2"/>
  <c r="H32" i="2" l="1"/>
  <c r="G10" i="2" l="1"/>
  <c r="H10" i="2"/>
  <c r="F10" i="2"/>
  <c r="F8" i="2" s="1"/>
  <c r="G33" i="2"/>
  <c r="H33" i="2"/>
  <c r="F25" i="2"/>
  <c r="G25" i="2"/>
  <c r="H25" i="2"/>
  <c r="G23" i="2"/>
  <c r="G21" i="2" s="1"/>
  <c r="H23" i="2"/>
  <c r="H21" i="2" s="1"/>
  <c r="F23" i="2"/>
  <c r="F21" i="2" s="1"/>
  <c r="G16" i="2"/>
  <c r="H16" i="2"/>
  <c r="F16" i="2"/>
  <c r="G17" i="2"/>
  <c r="H17" i="2"/>
  <c r="F17" i="2"/>
  <c r="F61" i="2" l="1"/>
  <c r="H61" i="2"/>
  <c r="G60" i="2"/>
  <c r="G61" i="2"/>
  <c r="H60" i="2"/>
  <c r="F60" i="2"/>
  <c r="G14" i="2"/>
  <c r="F14" i="2"/>
  <c r="H14" i="2"/>
  <c r="G58" i="2" l="1"/>
  <c r="H58" i="2"/>
  <c r="H8" i="2"/>
  <c r="G8" i="2" l="1"/>
</calcChain>
</file>

<file path=xl/sharedStrings.xml><?xml version="1.0" encoding="utf-8"?>
<sst xmlns="http://schemas.openxmlformats.org/spreadsheetml/2006/main" count="197" uniqueCount="69">
  <si>
    <t>Наменование ведомства</t>
  </si>
  <si>
    <t>из них</t>
  </si>
  <si>
    <t>01.03</t>
  </si>
  <si>
    <t>Функционирование законодательных (представительных) органов  государственной власти и представительных органов муниципальных образований</t>
  </si>
  <si>
    <t>01.13</t>
  </si>
  <si>
    <t>Другие общегосударственные вопросы</t>
  </si>
  <si>
    <t>04.10</t>
  </si>
  <si>
    <t>10.01</t>
  </si>
  <si>
    <t>07.07</t>
  </si>
  <si>
    <t>04.12</t>
  </si>
  <si>
    <t>Другие вопросы в области национальной экономики</t>
  </si>
  <si>
    <t>08.01</t>
  </si>
  <si>
    <t>11.05</t>
  </si>
  <si>
    <t>06.05</t>
  </si>
  <si>
    <t>08.04</t>
  </si>
  <si>
    <t>Общий итог</t>
  </si>
  <si>
    <t>Раздел, подраз-дел</t>
  </si>
  <si>
    <t>Источ-ник финан-сирова-ния</t>
  </si>
  <si>
    <t>Код ведом-ства</t>
  </si>
  <si>
    <t>Наменование подраздела</t>
  </si>
  <si>
    <t>средства местного бюджета</t>
  </si>
  <si>
    <t>МБ</t>
  </si>
  <si>
    <t>002</t>
  </si>
  <si>
    <t>Администрация Кольского района</t>
  </si>
  <si>
    <t>009</t>
  </si>
  <si>
    <t>010</t>
  </si>
  <si>
    <t>05.02</t>
  </si>
  <si>
    <t>04.09</t>
  </si>
  <si>
    <t>05.01</t>
  </si>
  <si>
    <t>средства областного бюджета</t>
  </si>
  <si>
    <t>ОБ</t>
  </si>
  <si>
    <t>05.05</t>
  </si>
  <si>
    <t>из них:</t>
  </si>
  <si>
    <t>Управление муниципальным имуществом администрации Кольского района</t>
  </si>
  <si>
    <t>05.03</t>
  </si>
  <si>
    <t xml:space="preserve">тыс. руб. </t>
  </si>
  <si>
    <t>Совет депутатов городского поселения Кола Кольского района</t>
  </si>
  <si>
    <t>007</t>
  </si>
  <si>
    <t>Управление земельными ресурсами администрации Кольского района</t>
  </si>
  <si>
    <t>Управление финансов администрации Кольского района</t>
  </si>
  <si>
    <t>012</t>
  </si>
  <si>
    <t xml:space="preserve">Предельные объемы финансовых средств на 2022 год </t>
  </si>
  <si>
    <t xml:space="preserve">Предельные объемы финансовых средств на 2023 год </t>
  </si>
  <si>
    <t>01.02</t>
  </si>
  <si>
    <t>Функционирование высшего должностного лица субъекта Российской Федерации и муниципального образования</t>
  </si>
  <si>
    <t>01.11</t>
  </si>
  <si>
    <t>Резервный фонд администрации Кольского района</t>
  </si>
  <si>
    <t>04.05</t>
  </si>
  <si>
    <t>01.06</t>
  </si>
  <si>
    <t>Обеспечение деятельости финансовых, налоговых и таможенных органов и органов финансового (финансово-бюджетного надзора)</t>
  </si>
  <si>
    <t>Предельные объемы финансовых средств в разрезе главных распорядителей бюджета города Колы</t>
  </si>
  <si>
    <t>Сельское хозяйство и рыболовство</t>
  </si>
  <si>
    <t>Дорожное хозяйство (дорожные фонды)</t>
  </si>
  <si>
    <t>Связь и информатика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</si>
  <si>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</si>
  <si>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</si>
  <si>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</si>
  <si>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</si>
  <si>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</si>
  <si>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 xml:space="preserve"> Молодежная политика и оздоровление детей</t>
  </si>
  <si>
    <t>Культура</t>
  </si>
  <si>
    <t>Другие вопросы в области культуры, кинематографии</t>
  </si>
  <si>
    <t>Пенсионное обеспечение</t>
  </si>
  <si>
    <t>Другие вопросы в области физической культуры и спорта</t>
  </si>
  <si>
    <t>10.04</t>
  </si>
  <si>
    <t>Охрана семьи и детства</t>
  </si>
  <si>
    <t>03.10</t>
  </si>
  <si>
    <t xml:space="preserve">Защита населения и территории от чрезвычайных ситуаций природного и техногенного характера, пожарная безопасность        </t>
  </si>
  <si>
    <t xml:space="preserve">Предельные объемы финансовых средств на 2024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</si>
</sst>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0.0"/>
    <numFmt numFmtId="166" formatCode="0.000"/>
    <numFmt numFmtId="167" formatCode="_-* #,##0_р_._-;\-* #,##0_р_._-;_-* &quot;-&quot;_р_._-;_-@_-"/>
    <numFmt numFmtId="168" formatCode="_-* #,##0.00_р_._-;\-* #,##0.00_р_._-;_-* &quot;-&quot;??_р_._-;_-@_-"/>
    <numFmt numFmtId="169" formatCode="_(* #,##0.00_);_(* \(#,##0.00\);_(* &quot;-&quot;??_);_(@_)"/>
  </numFmts>
  <fonts count="3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Arial CYR"/>
      <family val="2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Calibri"/>
      <family val="2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Arial Cyr"/>
    </font>
    <font>
      <sz val="10"/>
      <color rgb="FF000000"/>
      <name val="Arial Cyr"/>
      <family val="2"/>
    </font>
    <font>
      <b/>
      <sz val="12"/>
      <color rgb="FF000000"/>
      <name val="Arial Cyr"/>
    </font>
    <font>
      <b/>
      <sz val="12"/>
      <color rgb="FF000000"/>
      <name val="Arial Cyr"/>
      <family val="2"/>
    </font>
    <font>
      <b/>
      <sz val="10"/>
      <color rgb="FF000000"/>
      <name val="Arial CY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04">
    <xf numFmtId="0" fontId="0" fillId="0" borderId="0"/>
    <xf numFmtId="4" fontId="1" fillId="3" borderId="19">
      <alignment horizontal="right" vertical="top" shrinkToFit="1"/>
    </xf>
    <xf numFmtId="0" fontId="3" fillId="0" borderId="0" applyNumberFormat="0" applyFill="0" applyBorder="0" applyAlignment="0" applyProtection="0"/>
    <xf numFmtId="0" fontId="4" fillId="0" borderId="20" applyNumberFormat="0" applyFill="0" applyAlignment="0" applyProtection="0"/>
    <xf numFmtId="0" fontId="5" fillId="0" borderId="21" applyNumberFormat="0" applyFill="0" applyAlignment="0" applyProtection="0"/>
    <xf numFmtId="0" fontId="6" fillId="0" borderId="22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23" applyNumberFormat="0" applyAlignment="0" applyProtection="0"/>
    <xf numFmtId="0" fontId="11" fillId="8" borderId="24" applyNumberFormat="0" applyAlignment="0" applyProtection="0"/>
    <xf numFmtId="0" fontId="12" fillId="8" borderId="23" applyNumberFormat="0" applyAlignment="0" applyProtection="0"/>
    <xf numFmtId="0" fontId="13" fillId="0" borderId="25" applyNumberFormat="0" applyFill="0" applyAlignment="0" applyProtection="0"/>
    <xf numFmtId="0" fontId="14" fillId="9" borderId="2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8" applyNumberFormat="0" applyFill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9" fillId="0" borderId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24" fillId="0" borderId="0"/>
    <xf numFmtId="0" fontId="24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4" fillId="0" borderId="0"/>
    <xf numFmtId="0" fontId="25" fillId="26" borderId="0"/>
    <xf numFmtId="0" fontId="25" fillId="26" borderId="0"/>
    <xf numFmtId="0" fontId="26" fillId="26" borderId="0"/>
    <xf numFmtId="0" fontId="25" fillId="0" borderId="0">
      <alignment wrapText="1"/>
    </xf>
    <xf numFmtId="0" fontId="25" fillId="0" borderId="0">
      <alignment wrapText="1"/>
    </xf>
    <xf numFmtId="0" fontId="26" fillId="0" borderId="0">
      <alignment wrapText="1"/>
    </xf>
    <xf numFmtId="0" fontId="25" fillId="0" borderId="0"/>
    <xf numFmtId="0" fontId="25" fillId="0" borderId="0"/>
    <xf numFmtId="0" fontId="26" fillId="0" borderId="0"/>
    <xf numFmtId="0" fontId="27" fillId="0" borderId="0">
      <alignment horizontal="center" wrapText="1"/>
    </xf>
    <xf numFmtId="0" fontId="27" fillId="0" borderId="0">
      <alignment horizontal="center"/>
    </xf>
    <xf numFmtId="0" fontId="28" fillId="0" borderId="0">
      <alignment horizontal="center"/>
    </xf>
    <xf numFmtId="0" fontId="27" fillId="0" borderId="0">
      <alignment horizontal="center" wrapText="1"/>
    </xf>
    <xf numFmtId="0" fontId="27" fillId="0" borderId="0">
      <alignment horizontal="center"/>
    </xf>
    <xf numFmtId="0" fontId="28" fillId="0" borderId="0">
      <alignment horizontal="center" wrapText="1"/>
    </xf>
    <xf numFmtId="0" fontId="27" fillId="0" borderId="0">
      <alignment horizontal="center"/>
    </xf>
    <xf numFmtId="0" fontId="25" fillId="0" borderId="0">
      <alignment horizontal="right"/>
    </xf>
    <xf numFmtId="0" fontId="26" fillId="0" borderId="0">
      <alignment horizontal="right"/>
    </xf>
    <xf numFmtId="0" fontId="27" fillId="0" borderId="0">
      <alignment horizontal="center"/>
    </xf>
    <xf numFmtId="0" fontId="25" fillId="0" borderId="0">
      <alignment horizontal="right"/>
    </xf>
    <xf numFmtId="0" fontId="28" fillId="0" borderId="0">
      <alignment horizontal="center"/>
    </xf>
    <xf numFmtId="0" fontId="25" fillId="0" borderId="0">
      <alignment horizontal="right"/>
    </xf>
    <xf numFmtId="0" fontId="25" fillId="26" borderId="29"/>
    <xf numFmtId="0" fontId="26" fillId="26" borderId="29"/>
    <xf numFmtId="0" fontId="25" fillId="0" borderId="0">
      <alignment horizontal="right"/>
    </xf>
    <xf numFmtId="0" fontId="25" fillId="26" borderId="29"/>
    <xf numFmtId="0" fontId="26" fillId="0" borderId="0">
      <alignment horizontal="right"/>
    </xf>
    <xf numFmtId="0" fontId="25" fillId="26" borderId="29"/>
    <xf numFmtId="0" fontId="25" fillId="0" borderId="19">
      <alignment horizontal="center" vertical="center" wrapText="1"/>
    </xf>
    <xf numFmtId="0" fontId="26" fillId="0" borderId="19">
      <alignment horizontal="center" vertical="center" wrapText="1"/>
    </xf>
    <xf numFmtId="0" fontId="25" fillId="26" borderId="29"/>
    <xf numFmtId="0" fontId="25" fillId="0" borderId="19">
      <alignment horizontal="center" vertical="center" wrapText="1"/>
    </xf>
    <xf numFmtId="0" fontId="26" fillId="26" borderId="29"/>
    <xf numFmtId="0" fontId="25" fillId="0" borderId="19">
      <alignment horizontal="center" vertical="center" wrapText="1"/>
    </xf>
    <xf numFmtId="0" fontId="25" fillId="26" borderId="30"/>
    <xf numFmtId="0" fontId="26" fillId="26" borderId="30"/>
    <xf numFmtId="0" fontId="25" fillId="0" borderId="19">
      <alignment horizontal="center" vertical="center" wrapText="1"/>
    </xf>
    <xf numFmtId="0" fontId="25" fillId="26" borderId="30"/>
    <xf numFmtId="0" fontId="26" fillId="0" borderId="19">
      <alignment horizontal="center" vertical="center" wrapText="1"/>
    </xf>
    <xf numFmtId="0" fontId="25" fillId="26" borderId="31"/>
    <xf numFmtId="0" fontId="25" fillId="26" borderId="0">
      <alignment shrinkToFit="1"/>
    </xf>
    <xf numFmtId="0" fontId="26" fillId="26" borderId="0">
      <alignment shrinkToFit="1"/>
    </xf>
    <xf numFmtId="0" fontId="25" fillId="26" borderId="31"/>
    <xf numFmtId="0" fontId="25" fillId="26" borderId="0">
      <alignment shrinkToFit="1"/>
    </xf>
    <xf numFmtId="0" fontId="26" fillId="26" borderId="31"/>
    <xf numFmtId="49" fontId="25" fillId="0" borderId="19">
      <alignment horizontal="left" vertical="top" wrapText="1" indent="2"/>
    </xf>
    <xf numFmtId="0" fontId="29" fillId="0" borderId="30">
      <alignment horizontal="right"/>
    </xf>
    <xf numFmtId="0" fontId="1" fillId="0" borderId="30">
      <alignment horizontal="right"/>
    </xf>
    <xf numFmtId="49" fontId="25" fillId="0" borderId="19">
      <alignment horizontal="left" vertical="top" wrapText="1" indent="2"/>
    </xf>
    <xf numFmtId="0" fontId="29" fillId="0" borderId="30">
      <alignment horizontal="right"/>
    </xf>
    <xf numFmtId="49" fontId="26" fillId="0" borderId="19">
      <alignment horizontal="left" vertical="top" wrapText="1" indent="2"/>
    </xf>
    <xf numFmtId="49" fontId="25" fillId="0" borderId="19">
      <alignment horizontal="center" vertical="top" shrinkToFit="1"/>
    </xf>
    <xf numFmtId="4" fontId="29" fillId="27" borderId="30">
      <alignment horizontal="right" vertical="top" shrinkToFit="1"/>
    </xf>
    <xf numFmtId="4" fontId="1" fillId="27" borderId="30">
      <alignment horizontal="right" vertical="top" shrinkToFit="1"/>
    </xf>
    <xf numFmtId="49" fontId="25" fillId="0" borderId="19">
      <alignment horizontal="center" vertical="top" shrinkToFit="1"/>
    </xf>
    <xf numFmtId="4" fontId="29" fillId="27" borderId="30">
      <alignment horizontal="right" vertical="top" shrinkToFit="1"/>
    </xf>
    <xf numFmtId="49" fontId="26" fillId="0" borderId="19">
      <alignment horizontal="center" vertical="top" shrinkToFit="1"/>
    </xf>
    <xf numFmtId="4" fontId="25" fillId="0" borderId="19">
      <alignment horizontal="right" vertical="top" shrinkToFit="1"/>
    </xf>
    <xf numFmtId="4" fontId="29" fillId="3" borderId="30">
      <alignment horizontal="right" vertical="top" shrinkToFit="1"/>
    </xf>
    <xf numFmtId="4" fontId="1" fillId="3" borderId="30">
      <alignment horizontal="right" vertical="top" shrinkToFit="1"/>
    </xf>
    <xf numFmtId="4" fontId="25" fillId="0" borderId="19">
      <alignment horizontal="right" vertical="top" shrinkToFit="1"/>
    </xf>
    <xf numFmtId="4" fontId="29" fillId="3" borderId="30">
      <alignment horizontal="right" vertical="top" shrinkToFit="1"/>
    </xf>
    <xf numFmtId="4" fontId="26" fillId="0" borderId="19">
      <alignment horizontal="right" vertical="top" shrinkToFit="1"/>
    </xf>
    <xf numFmtId="10" fontId="25" fillId="0" borderId="19">
      <alignment horizontal="right" vertical="top" shrinkToFit="1"/>
    </xf>
    <xf numFmtId="0" fontId="25" fillId="0" borderId="0">
      <alignment horizontal="left" wrapText="1"/>
    </xf>
    <xf numFmtId="0" fontId="26" fillId="0" borderId="0">
      <alignment horizontal="left" wrapText="1"/>
    </xf>
    <xf numFmtId="10" fontId="25" fillId="0" borderId="19">
      <alignment horizontal="right" vertical="top" shrinkToFit="1"/>
    </xf>
    <xf numFmtId="0" fontId="25" fillId="0" borderId="0">
      <alignment horizontal="left" wrapText="1"/>
    </xf>
    <xf numFmtId="10" fontId="26" fillId="0" borderId="19">
      <alignment horizontal="right" vertical="top" shrinkToFit="1"/>
    </xf>
    <xf numFmtId="0" fontId="25" fillId="26" borderId="31">
      <alignment shrinkToFit="1"/>
    </xf>
    <xf numFmtId="0" fontId="29" fillId="0" borderId="19">
      <alignment vertical="top" wrapText="1"/>
    </xf>
    <xf numFmtId="0" fontId="1" fillId="0" borderId="19">
      <alignment vertical="top" wrapText="1"/>
    </xf>
    <xf numFmtId="0" fontId="25" fillId="26" borderId="31">
      <alignment shrinkToFit="1"/>
    </xf>
    <xf numFmtId="0" fontId="29" fillId="0" borderId="19">
      <alignment vertical="top" wrapText="1"/>
    </xf>
    <xf numFmtId="0" fontId="26" fillId="26" borderId="31">
      <alignment shrinkToFit="1"/>
    </xf>
    <xf numFmtId="0" fontId="29" fillId="0" borderId="19">
      <alignment horizontal="left"/>
    </xf>
    <xf numFmtId="49" fontId="25" fillId="0" borderId="19">
      <alignment horizontal="center" vertical="top" shrinkToFit="1"/>
    </xf>
    <xf numFmtId="49" fontId="26" fillId="0" borderId="19">
      <alignment horizontal="center" vertical="top" shrinkToFit="1"/>
    </xf>
    <xf numFmtId="0" fontId="29" fillId="0" borderId="19">
      <alignment horizontal="left"/>
    </xf>
    <xf numFmtId="49" fontId="25" fillId="0" borderId="19">
      <alignment horizontal="center" vertical="top" shrinkToFit="1"/>
    </xf>
    <xf numFmtId="0" fontId="1" fillId="0" borderId="19">
      <alignment horizontal="left"/>
    </xf>
    <xf numFmtId="4" fontId="29" fillId="10" borderId="19">
      <alignment horizontal="right" vertical="top" shrinkToFit="1"/>
    </xf>
    <xf numFmtId="4" fontId="29" fillId="27" borderId="19">
      <alignment horizontal="right" vertical="top" shrinkToFit="1"/>
    </xf>
    <xf numFmtId="4" fontId="1" fillId="27" borderId="19">
      <alignment horizontal="right" vertical="top" shrinkToFit="1"/>
    </xf>
    <xf numFmtId="4" fontId="29" fillId="10" borderId="19">
      <alignment horizontal="right" vertical="top" shrinkToFit="1"/>
    </xf>
    <xf numFmtId="4" fontId="29" fillId="27" borderId="19">
      <alignment horizontal="right" vertical="top" shrinkToFit="1"/>
    </xf>
    <xf numFmtId="4" fontId="1" fillId="10" borderId="19">
      <alignment horizontal="right" vertical="top" shrinkToFit="1"/>
    </xf>
    <xf numFmtId="10" fontId="29" fillId="10" borderId="19">
      <alignment horizontal="right" vertical="top" shrinkToFit="1"/>
    </xf>
    <xf numFmtId="4" fontId="29" fillId="3" borderId="19">
      <alignment horizontal="right" vertical="top" shrinkToFit="1"/>
    </xf>
    <xf numFmtId="4" fontId="1" fillId="3" borderId="19">
      <alignment horizontal="right" vertical="top" shrinkToFit="1"/>
    </xf>
    <xf numFmtId="10" fontId="29" fillId="10" borderId="19">
      <alignment horizontal="right" vertical="top" shrinkToFit="1"/>
    </xf>
    <xf numFmtId="4" fontId="29" fillId="3" borderId="19">
      <alignment horizontal="right" vertical="top" shrinkToFit="1"/>
    </xf>
    <xf numFmtId="10" fontId="1" fillId="10" borderId="19">
      <alignment horizontal="right" vertical="top" shrinkToFit="1"/>
    </xf>
    <xf numFmtId="0" fontId="25" fillId="26" borderId="30"/>
    <xf numFmtId="0" fontId="25" fillId="26" borderId="31"/>
    <xf numFmtId="0" fontId="26" fillId="26" borderId="31"/>
    <xf numFmtId="0" fontId="25" fillId="26" borderId="30"/>
    <xf numFmtId="0" fontId="25" fillId="26" borderId="31"/>
    <xf numFmtId="0" fontId="26" fillId="26" borderId="30"/>
    <xf numFmtId="0" fontId="25" fillId="0" borderId="0">
      <alignment horizontal="left" wrapText="1"/>
    </xf>
    <xf numFmtId="0" fontId="25" fillId="26" borderId="31">
      <alignment horizontal="center"/>
    </xf>
    <xf numFmtId="0" fontId="26" fillId="26" borderId="31">
      <alignment horizontal="center"/>
    </xf>
    <xf numFmtId="0" fontId="25" fillId="0" borderId="0">
      <alignment horizontal="left" wrapText="1"/>
    </xf>
    <xf numFmtId="0" fontId="25" fillId="26" borderId="31">
      <alignment horizontal="center"/>
    </xf>
    <xf numFmtId="0" fontId="26" fillId="0" borderId="0">
      <alignment horizontal="left" wrapText="1"/>
    </xf>
    <xf numFmtId="0" fontId="1" fillId="0" borderId="19">
      <alignment vertical="top" wrapText="1"/>
    </xf>
    <xf numFmtId="4" fontId="29" fillId="0" borderId="19">
      <alignment horizontal="right" vertical="top" shrinkToFit="1"/>
    </xf>
    <xf numFmtId="4" fontId="1" fillId="0" borderId="19">
      <alignment horizontal="right" vertical="top" shrinkToFit="1"/>
    </xf>
    <xf numFmtId="0" fontId="29" fillId="0" borderId="19">
      <alignment vertical="top" wrapText="1"/>
    </xf>
    <xf numFmtId="4" fontId="29" fillId="0" borderId="19">
      <alignment horizontal="right" vertical="top" shrinkToFit="1"/>
    </xf>
    <xf numFmtId="4" fontId="29" fillId="3" borderId="19">
      <alignment horizontal="right" vertical="top" shrinkToFit="1"/>
    </xf>
    <xf numFmtId="49" fontId="25" fillId="0" borderId="19">
      <alignment horizontal="left" vertical="top" wrapText="1" indent="2"/>
    </xf>
    <xf numFmtId="49" fontId="26" fillId="0" borderId="19">
      <alignment horizontal="left" vertical="top" wrapText="1" indent="2"/>
    </xf>
    <xf numFmtId="4" fontId="29" fillId="3" borderId="19">
      <alignment horizontal="right" vertical="top" shrinkToFit="1"/>
    </xf>
    <xf numFmtId="49" fontId="25" fillId="0" borderId="19">
      <alignment horizontal="left" vertical="top" wrapText="1" indent="2"/>
    </xf>
    <xf numFmtId="4" fontId="1" fillId="3" borderId="19">
      <alignment horizontal="right" vertical="top" shrinkToFit="1"/>
    </xf>
    <xf numFmtId="10" fontId="29" fillId="3" borderId="19">
      <alignment horizontal="right" vertical="top" shrinkToFit="1"/>
    </xf>
    <xf numFmtId="4" fontId="25" fillId="0" borderId="19">
      <alignment horizontal="right" vertical="top" shrinkToFit="1"/>
    </xf>
    <xf numFmtId="4" fontId="26" fillId="0" borderId="19">
      <alignment horizontal="right" vertical="top" shrinkToFit="1"/>
    </xf>
    <xf numFmtId="10" fontId="29" fillId="3" borderId="19">
      <alignment horizontal="right" vertical="top" shrinkToFit="1"/>
    </xf>
    <xf numFmtId="4" fontId="25" fillId="0" borderId="19">
      <alignment horizontal="right" vertical="top" shrinkToFit="1"/>
    </xf>
    <xf numFmtId="10" fontId="1" fillId="3" borderId="19">
      <alignment horizontal="right" vertical="top" shrinkToFit="1"/>
    </xf>
    <xf numFmtId="0" fontId="25" fillId="26" borderId="31">
      <alignment horizontal="center"/>
    </xf>
    <xf numFmtId="0" fontId="25" fillId="26" borderId="31">
      <alignment shrinkToFit="1"/>
    </xf>
    <xf numFmtId="0" fontId="26" fillId="26" borderId="31">
      <alignment shrinkToFit="1"/>
    </xf>
    <xf numFmtId="0" fontId="25" fillId="26" borderId="31">
      <alignment horizontal="center"/>
    </xf>
    <xf numFmtId="0" fontId="25" fillId="26" borderId="31">
      <alignment shrinkToFit="1"/>
    </xf>
    <xf numFmtId="0" fontId="26" fillId="26" borderId="31">
      <alignment horizontal="center"/>
    </xf>
    <xf numFmtId="0" fontId="25" fillId="26" borderId="31">
      <alignment horizontal="left"/>
    </xf>
    <xf numFmtId="0" fontId="25" fillId="26" borderId="30">
      <alignment horizontal="center"/>
    </xf>
    <xf numFmtId="0" fontId="26" fillId="26" borderId="30">
      <alignment horizontal="center"/>
    </xf>
    <xf numFmtId="0" fontId="25" fillId="26" borderId="31">
      <alignment horizontal="left"/>
    </xf>
    <xf numFmtId="0" fontId="25" fillId="26" borderId="30">
      <alignment horizontal="center"/>
    </xf>
    <xf numFmtId="0" fontId="26" fillId="26" borderId="31">
      <alignment horizontal="left"/>
    </xf>
    <xf numFmtId="0" fontId="25" fillId="26" borderId="30">
      <alignment horizontal="center"/>
    </xf>
    <xf numFmtId="0" fontId="25" fillId="26" borderId="30">
      <alignment horizontal="center"/>
    </xf>
    <xf numFmtId="0" fontId="26" fillId="26" borderId="30">
      <alignment horizontal="center"/>
    </xf>
    <xf numFmtId="0" fontId="25" fillId="26" borderId="30">
      <alignment horizontal="left"/>
    </xf>
    <xf numFmtId="0" fontId="25" fillId="26" borderId="30">
      <alignment horizontal="left"/>
    </xf>
    <xf numFmtId="0" fontId="26" fillId="26" borderId="30">
      <alignment horizontal="left"/>
    </xf>
    <xf numFmtId="0" fontId="29" fillId="0" borderId="19">
      <alignment vertical="top" wrapText="1"/>
    </xf>
    <xf numFmtId="0" fontId="29" fillId="0" borderId="19">
      <alignment vertical="top" wrapText="1"/>
    </xf>
    <xf numFmtId="4" fontId="29" fillId="3" borderId="19">
      <alignment horizontal="right" vertical="top" shrinkToFit="1"/>
    </xf>
    <xf numFmtId="0" fontId="20" fillId="0" borderId="0"/>
    <xf numFmtId="0" fontId="2" fillId="0" borderId="0"/>
    <xf numFmtId="0" fontId="21" fillId="25" borderId="0"/>
    <xf numFmtId="0" fontId="24" fillId="0" borderId="0"/>
    <xf numFmtId="0" fontId="22" fillId="0" borderId="0"/>
    <xf numFmtId="0" fontId="20" fillId="0" borderId="0"/>
    <xf numFmtId="0" fontId="20" fillId="0" borderId="0"/>
    <xf numFmtId="0" fontId="24" fillId="0" borderId="0"/>
    <xf numFmtId="0" fontId="23" fillId="0" borderId="0"/>
    <xf numFmtId="0" fontId="2" fillId="10" borderId="27" applyNumberFormat="0" applyFont="0" applyAlignment="0" applyProtection="0"/>
    <xf numFmtId="167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3" fillId="0" borderId="0" applyFont="0" applyFill="0" applyBorder="0" applyAlignment="0" applyProtection="0"/>
  </cellStyleXfs>
  <cellXfs count="85">
    <xf numFmtId="0" fontId="0" fillId="0" borderId="0" xfId="0"/>
    <xf numFmtId="0" fontId="30" fillId="0" borderId="6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right"/>
    </xf>
    <xf numFmtId="0" fontId="31" fillId="0" borderId="0" xfId="0" applyFont="1" applyFill="1" applyAlignment="1">
      <alignment wrapText="1"/>
    </xf>
    <xf numFmtId="0" fontId="31" fillId="0" borderId="0" xfId="0" applyFont="1" applyFill="1"/>
    <xf numFmtId="0" fontId="32" fillId="0" borderId="0" xfId="0" applyFont="1" applyFill="1"/>
    <xf numFmtId="0" fontId="30" fillId="0" borderId="0" xfId="0" applyFont="1" applyAlignment="1">
      <alignment horizontal="center"/>
    </xf>
    <xf numFmtId="0" fontId="31" fillId="0" borderId="0" xfId="0" applyFont="1"/>
    <xf numFmtId="0" fontId="32" fillId="0" borderId="0" xfId="0" applyFont="1"/>
    <xf numFmtId="0" fontId="31" fillId="0" borderId="0" xfId="0" applyFont="1" applyAlignment="1">
      <alignment horizontal="right"/>
    </xf>
    <xf numFmtId="0" fontId="31" fillId="0" borderId="0" xfId="0" applyFont="1" applyAlignment="1">
      <alignment wrapText="1"/>
    </xf>
    <xf numFmtId="0" fontId="30" fillId="0" borderId="0" xfId="0" applyFont="1" applyAlignment="1">
      <alignment horizontal="center" wrapText="1"/>
    </xf>
    <xf numFmtId="0" fontId="31" fillId="0" borderId="0" xfId="0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top"/>
    </xf>
    <xf numFmtId="0" fontId="31" fillId="0" borderId="11" xfId="0" applyFont="1" applyFill="1" applyBorder="1" applyAlignment="1">
      <alignment horizontal="left" vertical="top"/>
    </xf>
    <xf numFmtId="0" fontId="33" fillId="0" borderId="12" xfId="0" applyFont="1" applyFill="1" applyBorder="1"/>
    <xf numFmtId="0" fontId="33" fillId="0" borderId="13" xfId="0" applyFont="1" applyFill="1" applyBorder="1"/>
    <xf numFmtId="164" fontId="31" fillId="0" borderId="13" xfId="0" applyNumberFormat="1" applyFont="1" applyFill="1" applyBorder="1" applyAlignment="1">
      <alignment horizontal="center" vertical="top"/>
    </xf>
    <xf numFmtId="164" fontId="31" fillId="0" borderId="2" xfId="0" applyNumberFormat="1" applyFont="1" applyFill="1" applyBorder="1" applyAlignment="1">
      <alignment horizontal="center" vertical="top"/>
    </xf>
    <xf numFmtId="49" fontId="31" fillId="0" borderId="1" xfId="0" applyNumberFormat="1" applyFont="1" applyFill="1" applyBorder="1" applyAlignment="1">
      <alignment horizontal="left" vertical="top"/>
    </xf>
    <xf numFmtId="0" fontId="31" fillId="0" borderId="2" xfId="0" applyFont="1" applyFill="1" applyBorder="1" applyAlignment="1">
      <alignment horizontal="left" vertical="top" wrapText="1"/>
    </xf>
    <xf numFmtId="49" fontId="31" fillId="0" borderId="2" xfId="0" applyNumberFormat="1" applyFont="1" applyFill="1" applyBorder="1" applyAlignment="1">
      <alignment horizontal="left" vertical="top"/>
    </xf>
    <xf numFmtId="0" fontId="31" fillId="0" borderId="2" xfId="0" applyFont="1" applyFill="1" applyBorder="1" applyAlignment="1">
      <alignment horizontal="left" vertical="top"/>
    </xf>
    <xf numFmtId="0" fontId="31" fillId="0" borderId="11" xfId="0" applyFont="1" applyFill="1" applyBorder="1" applyAlignment="1">
      <alignment horizontal="left" vertical="top" wrapText="1"/>
    </xf>
    <xf numFmtId="49" fontId="31" fillId="0" borderId="9" xfId="0" applyNumberFormat="1" applyFont="1" applyFill="1" applyBorder="1" applyAlignment="1">
      <alignment horizontal="left" vertical="top"/>
    </xf>
    <xf numFmtId="0" fontId="31" fillId="0" borderId="32" xfId="0" applyFont="1" applyFill="1" applyBorder="1" applyAlignment="1">
      <alignment horizontal="left" vertical="top" wrapText="1"/>
    </xf>
    <xf numFmtId="0" fontId="31" fillId="0" borderId="3" xfId="0" applyFont="1" applyFill="1" applyBorder="1" applyAlignment="1">
      <alignment horizontal="left" vertical="top"/>
    </xf>
    <xf numFmtId="164" fontId="31" fillId="0" borderId="3" xfId="0" applyNumberFormat="1" applyFont="1" applyFill="1" applyBorder="1" applyAlignment="1">
      <alignment horizontal="center" vertical="top"/>
    </xf>
    <xf numFmtId="0" fontId="31" fillId="0" borderId="2" xfId="0" applyFont="1" applyFill="1" applyBorder="1"/>
    <xf numFmtId="0" fontId="31" fillId="0" borderId="11" xfId="0" applyFont="1" applyFill="1" applyBorder="1" applyAlignment="1">
      <alignment horizontal="left" vertical="top"/>
    </xf>
    <xf numFmtId="0" fontId="33" fillId="0" borderId="12" xfId="0" applyFont="1" applyFill="1" applyBorder="1"/>
    <xf numFmtId="0" fontId="33" fillId="0" borderId="13" xfId="0" applyFont="1" applyFill="1" applyBorder="1"/>
    <xf numFmtId="49" fontId="31" fillId="0" borderId="4" xfId="0" applyNumberFormat="1" applyFont="1" applyFill="1" applyBorder="1" applyAlignment="1">
      <alignment horizontal="left" vertical="top"/>
    </xf>
    <xf numFmtId="164" fontId="31" fillId="2" borderId="2" xfId="0" applyNumberFormat="1" applyFont="1" applyFill="1" applyBorder="1" applyAlignment="1">
      <alignment horizontal="center" vertical="top"/>
    </xf>
    <xf numFmtId="0" fontId="34" fillId="0" borderId="0" xfId="0" applyFont="1" applyFill="1"/>
    <xf numFmtId="49" fontId="30" fillId="0" borderId="9" xfId="0" applyNumberFormat="1" applyFont="1" applyFill="1" applyBorder="1" applyAlignment="1">
      <alignment horizontal="right"/>
    </xf>
    <xf numFmtId="164" fontId="30" fillId="0" borderId="4" xfId="0" applyNumberFormat="1" applyFont="1" applyFill="1" applyBorder="1" applyAlignment="1">
      <alignment horizontal="center" vertical="top"/>
    </xf>
    <xf numFmtId="0" fontId="30" fillId="0" borderId="2" xfId="0" applyFont="1" applyFill="1" applyBorder="1"/>
    <xf numFmtId="164" fontId="31" fillId="0" borderId="4" xfId="0" applyNumberFormat="1" applyFont="1" applyFill="1" applyBorder="1" applyAlignment="1">
      <alignment horizontal="center" vertical="top"/>
    </xf>
    <xf numFmtId="0" fontId="31" fillId="0" borderId="12" xfId="0" applyFont="1" applyFill="1" applyBorder="1" applyAlignment="1">
      <alignment horizontal="left" vertical="top"/>
    </xf>
    <xf numFmtId="0" fontId="31" fillId="0" borderId="13" xfId="0" applyFont="1" applyFill="1" applyBorder="1" applyAlignment="1">
      <alignment horizontal="left" vertical="top"/>
    </xf>
    <xf numFmtId="49" fontId="31" fillId="0" borderId="8" xfId="0" applyNumberFormat="1" applyFont="1" applyBorder="1" applyAlignment="1">
      <alignment horizontal="left" vertical="top"/>
    </xf>
    <xf numFmtId="0" fontId="31" fillId="0" borderId="4" xfId="0" applyFont="1" applyBorder="1" applyAlignment="1">
      <alignment horizontal="left" vertical="top" wrapText="1"/>
    </xf>
    <xf numFmtId="49" fontId="31" fillId="0" borderId="3" xfId="0" applyNumberFormat="1" applyFont="1" applyBorder="1" applyAlignment="1">
      <alignment horizontal="left" vertical="top"/>
    </xf>
    <xf numFmtId="0" fontId="31" fillId="0" borderId="3" xfId="0" applyFont="1" applyBorder="1" applyAlignment="1">
      <alignment horizontal="left" vertical="top" wrapText="1"/>
    </xf>
    <xf numFmtId="0" fontId="31" fillId="0" borderId="3" xfId="0" applyFont="1" applyBorder="1" applyAlignment="1">
      <alignment horizontal="left" vertical="top"/>
    </xf>
    <xf numFmtId="164" fontId="31" fillId="0" borderId="17" xfId="0" applyNumberFormat="1" applyFont="1" applyFill="1" applyBorder="1" applyAlignment="1">
      <alignment horizontal="center"/>
    </xf>
    <xf numFmtId="164" fontId="31" fillId="0" borderId="2" xfId="0" applyNumberFormat="1" applyFont="1" applyFill="1" applyBorder="1" applyAlignment="1">
      <alignment horizontal="center" shrinkToFit="1"/>
    </xf>
    <xf numFmtId="0" fontId="31" fillId="0" borderId="9" xfId="0" applyFont="1" applyFill="1" applyBorder="1" applyAlignment="1">
      <alignment horizontal="left" vertical="top"/>
    </xf>
    <xf numFmtId="164" fontId="32" fillId="0" borderId="0" xfId="0" applyNumberFormat="1" applyFont="1" applyFill="1"/>
    <xf numFmtId="0" fontId="31" fillId="0" borderId="4" xfId="0" applyFont="1" applyFill="1" applyBorder="1" applyAlignment="1">
      <alignment horizontal="left" vertical="top" wrapText="1"/>
    </xf>
    <xf numFmtId="0" fontId="31" fillId="0" borderId="2" xfId="0" applyFont="1" applyBorder="1" applyAlignment="1">
      <alignment horizontal="left" vertical="top"/>
    </xf>
    <xf numFmtId="0" fontId="31" fillId="0" borderId="2" xfId="0" applyFont="1" applyBorder="1" applyAlignment="1">
      <alignment vertical="top" wrapText="1"/>
    </xf>
    <xf numFmtId="0" fontId="31" fillId="0" borderId="4" xfId="0" applyFont="1" applyFill="1" applyBorder="1" applyAlignment="1">
      <alignment horizontal="left" vertical="top"/>
    </xf>
    <xf numFmtId="0" fontId="31" fillId="0" borderId="5" xfId="0" applyFont="1" applyFill="1" applyBorder="1" applyAlignment="1">
      <alignment horizontal="left" vertical="top"/>
    </xf>
    <xf numFmtId="0" fontId="30" fillId="0" borderId="7" xfId="0" applyFont="1" applyFill="1" applyBorder="1" applyAlignment="1">
      <alignment horizontal="left" vertical="top"/>
    </xf>
    <xf numFmtId="164" fontId="31" fillId="0" borderId="7" xfId="0" applyNumberFormat="1" applyFont="1" applyFill="1" applyBorder="1" applyAlignment="1">
      <alignment horizontal="center" vertical="top"/>
    </xf>
    <xf numFmtId="0" fontId="31" fillId="0" borderId="2" xfId="0" applyFont="1" applyFill="1" applyBorder="1" applyAlignment="1">
      <alignment horizontal="left" vertical="top"/>
    </xf>
    <xf numFmtId="0" fontId="33" fillId="0" borderId="2" xfId="0" applyFont="1" applyFill="1" applyBorder="1"/>
    <xf numFmtId="0" fontId="31" fillId="0" borderId="2" xfId="0" applyFont="1" applyBorder="1" applyAlignment="1">
      <alignment horizontal="right"/>
    </xf>
    <xf numFmtId="164" fontId="31" fillId="0" borderId="2" xfId="0" applyNumberFormat="1" applyFont="1" applyBorder="1" applyAlignment="1">
      <alignment horizontal="center"/>
    </xf>
    <xf numFmtId="0" fontId="31" fillId="0" borderId="0" xfId="0" applyFont="1" applyFill="1" applyBorder="1" applyAlignment="1">
      <alignment horizontal="left" vertical="top"/>
    </xf>
    <xf numFmtId="0" fontId="31" fillId="0" borderId="0" xfId="0" applyFont="1" applyAlignment="1">
      <alignment horizontal="right" wrapText="1"/>
    </xf>
    <xf numFmtId="164" fontId="31" fillId="0" borderId="0" xfId="0" applyNumberFormat="1" applyFont="1"/>
    <xf numFmtId="165" fontId="31" fillId="0" borderId="0" xfId="0" applyNumberFormat="1" applyFont="1"/>
    <xf numFmtId="4" fontId="31" fillId="0" borderId="0" xfId="0" applyNumberFormat="1" applyFont="1" applyAlignment="1">
      <alignment wrapText="1"/>
    </xf>
    <xf numFmtId="166" fontId="31" fillId="0" borderId="0" xfId="0" applyNumberFormat="1" applyFont="1" applyAlignment="1">
      <alignment wrapText="1"/>
    </xf>
    <xf numFmtId="2" fontId="31" fillId="0" borderId="0" xfId="0" applyNumberFormat="1" applyFont="1"/>
    <xf numFmtId="4" fontId="32" fillId="0" borderId="0" xfId="0" applyNumberFormat="1" applyFont="1"/>
    <xf numFmtId="165" fontId="32" fillId="0" borderId="0" xfId="0" applyNumberFormat="1" applyFont="1"/>
    <xf numFmtId="165" fontId="31" fillId="0" borderId="0" xfId="0" applyNumberFormat="1" applyFont="1" applyFill="1"/>
    <xf numFmtId="49" fontId="30" fillId="0" borderId="1" xfId="0" applyNumberFormat="1" applyFont="1" applyFill="1" applyBorder="1" applyAlignment="1">
      <alignment horizontal="right"/>
    </xf>
    <xf numFmtId="0" fontId="30" fillId="0" borderId="14" xfId="0" applyFont="1" applyFill="1" applyBorder="1" applyAlignment="1">
      <alignment horizontal="left" vertical="top" wrapText="1"/>
    </xf>
    <xf numFmtId="0" fontId="30" fillId="0" borderId="15" xfId="0" applyFont="1" applyFill="1" applyBorder="1" applyAlignment="1">
      <alignment horizontal="left" vertical="top" wrapText="1"/>
    </xf>
    <xf numFmtId="0" fontId="30" fillId="0" borderId="16" xfId="0" applyFont="1" applyFill="1" applyBorder="1" applyAlignment="1">
      <alignment horizontal="left" vertical="top" wrapText="1"/>
    </xf>
    <xf numFmtId="164" fontId="30" fillId="0" borderId="6" xfId="0" applyNumberFormat="1" applyFont="1" applyFill="1" applyBorder="1" applyAlignment="1">
      <alignment horizontal="center" vertical="top"/>
    </xf>
    <xf numFmtId="49" fontId="30" fillId="0" borderId="10" xfId="0" applyNumberFormat="1" applyFont="1" applyFill="1" applyBorder="1" applyAlignment="1">
      <alignment horizontal="right"/>
    </xf>
    <xf numFmtId="0" fontId="33" fillId="0" borderId="15" xfId="0" applyFont="1" applyFill="1" applyBorder="1"/>
    <xf numFmtId="0" fontId="33" fillId="0" borderId="16" xfId="0" applyFont="1" applyFill="1" applyBorder="1"/>
    <xf numFmtId="49" fontId="30" fillId="0" borderId="9" xfId="0" applyNumberFormat="1" applyFont="1" applyFill="1" applyBorder="1" applyAlignment="1">
      <alignment horizontal="left" vertical="top"/>
    </xf>
    <xf numFmtId="0" fontId="33" fillId="0" borderId="32" xfId="0" applyFont="1" applyFill="1" applyBorder="1"/>
    <xf numFmtId="0" fontId="33" fillId="0" borderId="18" xfId="0" applyFont="1" applyFill="1" applyBorder="1"/>
  </cellXfs>
  <cellStyles count="204">
    <cellStyle name="20% - Акцент1 2" xfId="25" xr:uid="{00000000-0005-0000-0000-000000000000}"/>
    <cellStyle name="20% - Акцент2 2" xfId="26" xr:uid="{00000000-0005-0000-0000-000001000000}"/>
    <cellStyle name="20% - Акцент3 2" xfId="27" xr:uid="{00000000-0005-0000-0000-000002000000}"/>
    <cellStyle name="20% - Акцент4 2" xfId="28" xr:uid="{00000000-0005-0000-0000-000003000000}"/>
    <cellStyle name="40% - Акцент3 2" xfId="29" xr:uid="{00000000-0005-0000-0000-000004000000}"/>
    <cellStyle name="60% - Акцент3 2" xfId="30" xr:uid="{00000000-0005-0000-0000-000005000000}"/>
    <cellStyle name="60% - Акцент4 2" xfId="31" xr:uid="{00000000-0005-0000-0000-000006000000}"/>
    <cellStyle name="60% - Акцент6 2" xfId="32" xr:uid="{00000000-0005-0000-0000-000007000000}"/>
    <cellStyle name="br" xfId="33" xr:uid="{00000000-0005-0000-0000-000008000000}"/>
    <cellStyle name="col" xfId="34" xr:uid="{00000000-0005-0000-0000-000009000000}"/>
    <cellStyle name="style0" xfId="35" xr:uid="{00000000-0005-0000-0000-00000A000000}"/>
    <cellStyle name="style0 2" xfId="36" xr:uid="{00000000-0005-0000-0000-00000B000000}"/>
    <cellStyle name="style0 3" xfId="37" xr:uid="{00000000-0005-0000-0000-00000C000000}"/>
    <cellStyle name="td" xfId="38" xr:uid="{00000000-0005-0000-0000-00000D000000}"/>
    <cellStyle name="td 2" xfId="39" xr:uid="{00000000-0005-0000-0000-00000E000000}"/>
    <cellStyle name="td 3" xfId="40" xr:uid="{00000000-0005-0000-0000-00000F000000}"/>
    <cellStyle name="tr" xfId="41" xr:uid="{00000000-0005-0000-0000-000010000000}"/>
    <cellStyle name="xl21" xfId="42" xr:uid="{00000000-0005-0000-0000-000011000000}"/>
    <cellStyle name="xl21 2" xfId="43" xr:uid="{00000000-0005-0000-0000-000012000000}"/>
    <cellStyle name="xl21 3" xfId="44" xr:uid="{00000000-0005-0000-0000-000013000000}"/>
    <cellStyle name="xl22" xfId="45" xr:uid="{00000000-0005-0000-0000-000014000000}"/>
    <cellStyle name="xl22 2" xfId="46" xr:uid="{00000000-0005-0000-0000-000015000000}"/>
    <cellStyle name="xl22 3" xfId="47" xr:uid="{00000000-0005-0000-0000-000016000000}"/>
    <cellStyle name="xl23" xfId="48" xr:uid="{00000000-0005-0000-0000-000017000000}"/>
    <cellStyle name="xl23 2" xfId="49" xr:uid="{00000000-0005-0000-0000-000018000000}"/>
    <cellStyle name="xl23 3" xfId="50" xr:uid="{00000000-0005-0000-0000-000019000000}"/>
    <cellStyle name="xl24" xfId="51" xr:uid="{00000000-0005-0000-0000-00001A000000}"/>
    <cellStyle name="xl24 2" xfId="52" xr:uid="{00000000-0005-0000-0000-00001B000000}"/>
    <cellStyle name="xl24 2 2" xfId="53" xr:uid="{00000000-0005-0000-0000-00001C000000}"/>
    <cellStyle name="xl24 3" xfId="54" xr:uid="{00000000-0005-0000-0000-00001D000000}"/>
    <cellStyle name="xl24 4" xfId="55" xr:uid="{00000000-0005-0000-0000-00001E000000}"/>
    <cellStyle name="xl24 5" xfId="56" xr:uid="{00000000-0005-0000-0000-00001F000000}"/>
    <cellStyle name="xl25" xfId="57" xr:uid="{00000000-0005-0000-0000-000020000000}"/>
    <cellStyle name="xl25 2" xfId="58" xr:uid="{00000000-0005-0000-0000-000021000000}"/>
    <cellStyle name="xl25 2 2" xfId="59" xr:uid="{00000000-0005-0000-0000-000022000000}"/>
    <cellStyle name="xl25 3" xfId="60" xr:uid="{00000000-0005-0000-0000-000023000000}"/>
    <cellStyle name="xl25 4" xfId="61" xr:uid="{00000000-0005-0000-0000-000024000000}"/>
    <cellStyle name="xl25 5" xfId="62" xr:uid="{00000000-0005-0000-0000-000025000000}"/>
    <cellStyle name="xl26" xfId="63" xr:uid="{00000000-0005-0000-0000-000026000000}"/>
    <cellStyle name="xl26 2" xfId="64" xr:uid="{00000000-0005-0000-0000-000027000000}"/>
    <cellStyle name="xl26 2 2" xfId="65" xr:uid="{00000000-0005-0000-0000-000028000000}"/>
    <cellStyle name="xl26 3" xfId="66" xr:uid="{00000000-0005-0000-0000-000029000000}"/>
    <cellStyle name="xl26 4" xfId="67" xr:uid="{00000000-0005-0000-0000-00002A000000}"/>
    <cellStyle name="xl26 5" xfId="68" xr:uid="{00000000-0005-0000-0000-00002B000000}"/>
    <cellStyle name="xl27" xfId="69" xr:uid="{00000000-0005-0000-0000-00002C000000}"/>
    <cellStyle name="xl27 2" xfId="70" xr:uid="{00000000-0005-0000-0000-00002D000000}"/>
    <cellStyle name="xl27 2 2" xfId="71" xr:uid="{00000000-0005-0000-0000-00002E000000}"/>
    <cellStyle name="xl27 3" xfId="72" xr:uid="{00000000-0005-0000-0000-00002F000000}"/>
    <cellStyle name="xl27 4" xfId="73" xr:uid="{00000000-0005-0000-0000-000030000000}"/>
    <cellStyle name="xl27 5" xfId="74" xr:uid="{00000000-0005-0000-0000-000031000000}"/>
    <cellStyle name="xl28" xfId="75" xr:uid="{00000000-0005-0000-0000-000032000000}"/>
    <cellStyle name="xl28 2" xfId="76" xr:uid="{00000000-0005-0000-0000-000033000000}"/>
    <cellStyle name="xl28 2 2" xfId="77" xr:uid="{00000000-0005-0000-0000-000034000000}"/>
    <cellStyle name="xl28 3" xfId="78" xr:uid="{00000000-0005-0000-0000-000035000000}"/>
    <cellStyle name="xl28 4" xfId="79" xr:uid="{00000000-0005-0000-0000-000036000000}"/>
    <cellStyle name="xl28 5" xfId="80" xr:uid="{00000000-0005-0000-0000-000037000000}"/>
    <cellStyle name="xl29" xfId="81" xr:uid="{00000000-0005-0000-0000-000038000000}"/>
    <cellStyle name="xl29 2" xfId="82" xr:uid="{00000000-0005-0000-0000-000039000000}"/>
    <cellStyle name="xl29 2 2" xfId="83" xr:uid="{00000000-0005-0000-0000-00003A000000}"/>
    <cellStyle name="xl29 3" xfId="84" xr:uid="{00000000-0005-0000-0000-00003B000000}"/>
    <cellStyle name="xl29 4" xfId="85" xr:uid="{00000000-0005-0000-0000-00003C000000}"/>
    <cellStyle name="xl29 5" xfId="86" xr:uid="{00000000-0005-0000-0000-00003D000000}"/>
    <cellStyle name="xl30" xfId="87" xr:uid="{00000000-0005-0000-0000-00003E000000}"/>
    <cellStyle name="xl30 2" xfId="88" xr:uid="{00000000-0005-0000-0000-00003F000000}"/>
    <cellStyle name="xl30 2 2" xfId="89" xr:uid="{00000000-0005-0000-0000-000040000000}"/>
    <cellStyle name="xl30 3" xfId="90" xr:uid="{00000000-0005-0000-0000-000041000000}"/>
    <cellStyle name="xl30 4" xfId="91" xr:uid="{00000000-0005-0000-0000-000042000000}"/>
    <cellStyle name="xl30 5" xfId="92" xr:uid="{00000000-0005-0000-0000-000043000000}"/>
    <cellStyle name="xl31" xfId="93" xr:uid="{00000000-0005-0000-0000-000044000000}"/>
    <cellStyle name="xl31 2" xfId="94" xr:uid="{00000000-0005-0000-0000-000045000000}"/>
    <cellStyle name="xl31 2 2" xfId="95" xr:uid="{00000000-0005-0000-0000-000046000000}"/>
    <cellStyle name="xl31 3" xfId="96" xr:uid="{00000000-0005-0000-0000-000047000000}"/>
    <cellStyle name="xl31 4" xfId="97" xr:uid="{00000000-0005-0000-0000-000048000000}"/>
    <cellStyle name="xl31 5" xfId="98" xr:uid="{00000000-0005-0000-0000-000049000000}"/>
    <cellStyle name="xl32" xfId="99" xr:uid="{00000000-0005-0000-0000-00004A000000}"/>
    <cellStyle name="xl32 2" xfId="100" xr:uid="{00000000-0005-0000-0000-00004B000000}"/>
    <cellStyle name="xl32 2 2" xfId="101" xr:uid="{00000000-0005-0000-0000-00004C000000}"/>
    <cellStyle name="xl32 3" xfId="102" xr:uid="{00000000-0005-0000-0000-00004D000000}"/>
    <cellStyle name="xl32 4" xfId="103" xr:uid="{00000000-0005-0000-0000-00004E000000}"/>
    <cellStyle name="xl32 5" xfId="104" xr:uid="{00000000-0005-0000-0000-00004F000000}"/>
    <cellStyle name="xl33" xfId="105" xr:uid="{00000000-0005-0000-0000-000050000000}"/>
    <cellStyle name="xl33 2" xfId="106" xr:uid="{00000000-0005-0000-0000-000051000000}"/>
    <cellStyle name="xl33 2 2" xfId="107" xr:uid="{00000000-0005-0000-0000-000052000000}"/>
    <cellStyle name="xl33 3" xfId="108" xr:uid="{00000000-0005-0000-0000-000053000000}"/>
    <cellStyle name="xl33 4" xfId="109" xr:uid="{00000000-0005-0000-0000-000054000000}"/>
    <cellStyle name="xl33 5" xfId="110" xr:uid="{00000000-0005-0000-0000-000055000000}"/>
    <cellStyle name="xl34" xfId="111" xr:uid="{00000000-0005-0000-0000-000056000000}"/>
    <cellStyle name="xl34 2" xfId="112" xr:uid="{00000000-0005-0000-0000-000057000000}"/>
    <cellStyle name="xl34 2 2" xfId="113" xr:uid="{00000000-0005-0000-0000-000058000000}"/>
    <cellStyle name="xl34 3" xfId="114" xr:uid="{00000000-0005-0000-0000-000059000000}"/>
    <cellStyle name="xl34 4" xfId="115" xr:uid="{00000000-0005-0000-0000-00005A000000}"/>
    <cellStyle name="xl34 5" xfId="116" xr:uid="{00000000-0005-0000-0000-00005B000000}"/>
    <cellStyle name="xl35" xfId="117" xr:uid="{00000000-0005-0000-0000-00005C000000}"/>
    <cellStyle name="xl35 2" xfId="118" xr:uid="{00000000-0005-0000-0000-00005D000000}"/>
    <cellStyle name="xl35 2 2" xfId="119" xr:uid="{00000000-0005-0000-0000-00005E000000}"/>
    <cellStyle name="xl35 3" xfId="120" xr:uid="{00000000-0005-0000-0000-00005F000000}"/>
    <cellStyle name="xl35 4" xfId="121" xr:uid="{00000000-0005-0000-0000-000060000000}"/>
    <cellStyle name="xl35 5" xfId="122" xr:uid="{00000000-0005-0000-0000-000061000000}"/>
    <cellStyle name="xl36" xfId="123" xr:uid="{00000000-0005-0000-0000-000062000000}"/>
    <cellStyle name="xl36 2" xfId="124" xr:uid="{00000000-0005-0000-0000-000063000000}"/>
    <cellStyle name="xl36 2 2" xfId="125" xr:uid="{00000000-0005-0000-0000-000064000000}"/>
    <cellStyle name="xl36 3" xfId="126" xr:uid="{00000000-0005-0000-0000-000065000000}"/>
    <cellStyle name="xl36 4" xfId="127" xr:uid="{00000000-0005-0000-0000-000066000000}"/>
    <cellStyle name="xl36 5" xfId="128" xr:uid="{00000000-0005-0000-0000-000067000000}"/>
    <cellStyle name="xl37" xfId="129" xr:uid="{00000000-0005-0000-0000-000068000000}"/>
    <cellStyle name="xl37 2" xfId="130" xr:uid="{00000000-0005-0000-0000-000069000000}"/>
    <cellStyle name="xl37 2 2" xfId="131" xr:uid="{00000000-0005-0000-0000-00006A000000}"/>
    <cellStyle name="xl37 3" xfId="132" xr:uid="{00000000-0005-0000-0000-00006B000000}"/>
    <cellStyle name="xl37 4" xfId="133" xr:uid="{00000000-0005-0000-0000-00006C000000}"/>
    <cellStyle name="xl37 5" xfId="134" xr:uid="{00000000-0005-0000-0000-00006D000000}"/>
    <cellStyle name="xl38" xfId="135" xr:uid="{00000000-0005-0000-0000-00006E000000}"/>
    <cellStyle name="xl38 2" xfId="136" xr:uid="{00000000-0005-0000-0000-00006F000000}"/>
    <cellStyle name="xl38 2 2" xfId="137" xr:uid="{00000000-0005-0000-0000-000070000000}"/>
    <cellStyle name="xl38 3" xfId="138" xr:uid="{00000000-0005-0000-0000-000071000000}"/>
    <cellStyle name="xl38 4" xfId="139" xr:uid="{00000000-0005-0000-0000-000072000000}"/>
    <cellStyle name="xl38 5" xfId="140" xr:uid="{00000000-0005-0000-0000-000073000000}"/>
    <cellStyle name="xl39" xfId="141" xr:uid="{00000000-0005-0000-0000-000074000000}"/>
    <cellStyle name="xl39 2" xfId="142" xr:uid="{00000000-0005-0000-0000-000075000000}"/>
    <cellStyle name="xl39 2 2" xfId="143" xr:uid="{00000000-0005-0000-0000-000076000000}"/>
    <cellStyle name="xl39 3" xfId="144" xr:uid="{00000000-0005-0000-0000-000077000000}"/>
    <cellStyle name="xl39 4" xfId="145" xr:uid="{00000000-0005-0000-0000-000078000000}"/>
    <cellStyle name="xl39 5" xfId="146" xr:uid="{00000000-0005-0000-0000-000079000000}"/>
    <cellStyle name="xl40" xfId="147" xr:uid="{00000000-0005-0000-0000-00007A000000}"/>
    <cellStyle name="xl40 2" xfId="148" xr:uid="{00000000-0005-0000-0000-00007B000000}"/>
    <cellStyle name="xl40 2 2" xfId="149" xr:uid="{00000000-0005-0000-0000-00007C000000}"/>
    <cellStyle name="xl40 3" xfId="150" xr:uid="{00000000-0005-0000-0000-00007D000000}"/>
    <cellStyle name="xl40 4" xfId="151" xr:uid="{00000000-0005-0000-0000-00007E000000}"/>
    <cellStyle name="xl41" xfId="1" xr:uid="{00000000-0005-0000-0000-00007F000000}"/>
    <cellStyle name="xl41 2" xfId="153" xr:uid="{00000000-0005-0000-0000-000080000000}"/>
    <cellStyle name="xl41 2 2" xfId="154" xr:uid="{00000000-0005-0000-0000-000081000000}"/>
    <cellStyle name="xl41 3" xfId="155" xr:uid="{00000000-0005-0000-0000-000082000000}"/>
    <cellStyle name="xl41 4" xfId="156" xr:uid="{00000000-0005-0000-0000-000083000000}"/>
    <cellStyle name="xl41 5" xfId="157" xr:uid="{00000000-0005-0000-0000-000084000000}"/>
    <cellStyle name="xl41 6" xfId="152" xr:uid="{00000000-0005-0000-0000-000085000000}"/>
    <cellStyle name="xl42" xfId="158" xr:uid="{00000000-0005-0000-0000-000086000000}"/>
    <cellStyle name="xl42 2" xfId="159" xr:uid="{00000000-0005-0000-0000-000087000000}"/>
    <cellStyle name="xl42 2 2" xfId="160" xr:uid="{00000000-0005-0000-0000-000088000000}"/>
    <cellStyle name="xl42 3" xfId="161" xr:uid="{00000000-0005-0000-0000-000089000000}"/>
    <cellStyle name="xl42 4" xfId="162" xr:uid="{00000000-0005-0000-0000-00008A000000}"/>
    <cellStyle name="xl42 5" xfId="163" xr:uid="{00000000-0005-0000-0000-00008B000000}"/>
    <cellStyle name="xl43" xfId="164" xr:uid="{00000000-0005-0000-0000-00008C000000}"/>
    <cellStyle name="xl43 2" xfId="165" xr:uid="{00000000-0005-0000-0000-00008D000000}"/>
    <cellStyle name="xl43 2 2" xfId="166" xr:uid="{00000000-0005-0000-0000-00008E000000}"/>
    <cellStyle name="xl43 3" xfId="167" xr:uid="{00000000-0005-0000-0000-00008F000000}"/>
    <cellStyle name="xl43 4" xfId="168" xr:uid="{00000000-0005-0000-0000-000090000000}"/>
    <cellStyle name="xl43 5" xfId="169" xr:uid="{00000000-0005-0000-0000-000091000000}"/>
    <cellStyle name="xl44" xfId="170" xr:uid="{00000000-0005-0000-0000-000092000000}"/>
    <cellStyle name="xl44 2" xfId="171" xr:uid="{00000000-0005-0000-0000-000093000000}"/>
    <cellStyle name="xl44 2 2" xfId="172" xr:uid="{00000000-0005-0000-0000-000094000000}"/>
    <cellStyle name="xl44 3" xfId="173" xr:uid="{00000000-0005-0000-0000-000095000000}"/>
    <cellStyle name="xl44 4" xfId="174" xr:uid="{00000000-0005-0000-0000-000096000000}"/>
    <cellStyle name="xl44 5" xfId="175" xr:uid="{00000000-0005-0000-0000-000097000000}"/>
    <cellStyle name="xl45" xfId="176" xr:uid="{00000000-0005-0000-0000-000098000000}"/>
    <cellStyle name="xl45 2" xfId="177" xr:uid="{00000000-0005-0000-0000-000099000000}"/>
    <cellStyle name="xl45 3" xfId="178" xr:uid="{00000000-0005-0000-0000-00009A000000}"/>
    <cellStyle name="xl46" xfId="179" xr:uid="{00000000-0005-0000-0000-00009B000000}"/>
    <cellStyle name="xl46 2" xfId="180" xr:uid="{00000000-0005-0000-0000-00009C000000}"/>
    <cellStyle name="xl46 3" xfId="181" xr:uid="{00000000-0005-0000-0000-00009D000000}"/>
    <cellStyle name="xl60" xfId="182" xr:uid="{00000000-0005-0000-0000-00009E000000}"/>
    <cellStyle name="xl61" xfId="183" xr:uid="{00000000-0005-0000-0000-00009F000000}"/>
    <cellStyle name="xl63" xfId="184" xr:uid="{00000000-0005-0000-0000-0000A0000000}"/>
    <cellStyle name="Акцент1" xfId="18" builtinId="29" customBuiltin="1"/>
    <cellStyle name="Акцент2" xfId="19" builtinId="33" customBuiltin="1"/>
    <cellStyle name="Акцент3" xfId="20" builtinId="37" customBuiltin="1"/>
    <cellStyle name="Акцент4" xfId="21" builtinId="41" customBuiltin="1"/>
    <cellStyle name="Акцент5" xfId="22" builtinId="45" customBuiltin="1"/>
    <cellStyle name="Акцент6" xfId="23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7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185" xr:uid="{00000000-0005-0000-0000-0000B3000000}"/>
    <cellStyle name="Обычный 3" xfId="186" xr:uid="{00000000-0005-0000-0000-0000B4000000}"/>
    <cellStyle name="Обычный 4" xfId="187" xr:uid="{00000000-0005-0000-0000-0000B5000000}"/>
    <cellStyle name="Обычный 5" xfId="188" xr:uid="{00000000-0005-0000-0000-0000B6000000}"/>
    <cellStyle name="Обычный 5 2" xfId="189" xr:uid="{00000000-0005-0000-0000-0000B7000000}"/>
    <cellStyle name="Обычный 6" xfId="190" xr:uid="{00000000-0005-0000-0000-0000B8000000}"/>
    <cellStyle name="Обычный 7" xfId="191" xr:uid="{00000000-0005-0000-0000-0000B9000000}"/>
    <cellStyle name="Обычный 7 2" xfId="192" xr:uid="{00000000-0005-0000-0000-0000BA000000}"/>
    <cellStyle name="Обычный 8" xfId="193" xr:uid="{00000000-0005-0000-0000-0000BB000000}"/>
    <cellStyle name="Обычный 9" xfId="24" xr:uid="{00000000-0005-0000-0000-0000BC000000}"/>
    <cellStyle name="Плохой" xfId="8" builtinId="27" customBuiltin="1"/>
    <cellStyle name="Пояснение" xfId="16" builtinId="53" customBuiltin="1"/>
    <cellStyle name="Примечание 2" xfId="194" xr:uid="{00000000-0005-0000-0000-0000BF000000}"/>
    <cellStyle name="Связанная ячейка" xfId="13" builtinId="24" customBuiltin="1"/>
    <cellStyle name="Текст предупреждения" xfId="15" builtinId="11" customBuiltin="1"/>
    <cellStyle name="Тысячи [0]_Лист1" xfId="195" xr:uid="{00000000-0005-0000-0000-0000C2000000}"/>
    <cellStyle name="Тысячи_Лист1" xfId="196" xr:uid="{00000000-0005-0000-0000-0000C3000000}"/>
    <cellStyle name="Финансовый 2" xfId="198" xr:uid="{00000000-0005-0000-0000-0000C4000000}"/>
    <cellStyle name="Финансовый 2 2" xfId="199" xr:uid="{00000000-0005-0000-0000-0000C5000000}"/>
    <cellStyle name="Финансовый 3" xfId="200" xr:uid="{00000000-0005-0000-0000-0000C6000000}"/>
    <cellStyle name="Финансовый 4" xfId="201" xr:uid="{00000000-0005-0000-0000-0000C7000000}"/>
    <cellStyle name="Финансовый 4 2" xfId="202" xr:uid="{00000000-0005-0000-0000-0000C8000000}"/>
    <cellStyle name="Финансовый 5" xfId="203" xr:uid="{00000000-0005-0000-0000-0000C9000000}"/>
    <cellStyle name="Финансовый 6" xfId="197" xr:uid="{00000000-0005-0000-0000-0000CA000000}"/>
    <cellStyle name="Хороший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91"/>
  <sheetViews>
    <sheetView tabSelected="1" zoomScale="85" zoomScaleNormal="85" workbookViewId="0">
      <pane xSplit="5" ySplit="7" topLeftCell="F8" activePane="bottomRight" state="frozen"/>
      <selection pane="topRight" activeCell="F1" sqref="F1"/>
      <selection pane="bottomLeft" activeCell="A7" sqref="A7"/>
      <selection pane="bottomRight" activeCell="D11" sqref="D11"/>
    </sheetView>
  </sheetViews>
  <sheetFormatPr defaultColWidth="8.85546875" defaultRowHeight="18.75" x14ac:dyDescent="0.3"/>
  <cols>
    <col min="1" max="1" width="7" style="10" customWidth="1"/>
    <col min="2" max="2" width="33.140625" style="11" customWidth="1"/>
    <col min="3" max="3" width="8.140625" style="8" customWidth="1"/>
    <col min="4" max="4" width="52.5703125" style="11" customWidth="1"/>
    <col min="5" max="5" width="14.42578125" style="8" customWidth="1"/>
    <col min="6" max="6" width="15" style="8" customWidth="1"/>
    <col min="7" max="7" width="14.7109375" style="8" customWidth="1"/>
    <col min="8" max="8" width="16.85546875" style="8" customWidth="1"/>
    <col min="9" max="9" width="12.140625" style="9" customWidth="1"/>
    <col min="10" max="10" width="13.140625" style="9" customWidth="1"/>
    <col min="11" max="11" width="8.85546875" style="9"/>
    <col min="12" max="12" width="10.28515625" style="9" bestFit="1" customWidth="1"/>
    <col min="13" max="16384" width="8.85546875" style="9"/>
  </cols>
  <sheetData>
    <row r="2" spans="1:8" s="6" customFormat="1" x14ac:dyDescent="0.3">
      <c r="A2" s="3"/>
      <c r="B2" s="4"/>
      <c r="C2" s="5"/>
      <c r="D2" s="4"/>
      <c r="E2" s="5"/>
      <c r="F2" s="5"/>
      <c r="G2" s="5"/>
      <c r="H2" s="5"/>
    </row>
    <row r="3" spans="1:8" x14ac:dyDescent="0.3">
      <c r="A3" s="7" t="s">
        <v>50</v>
      </c>
      <c r="B3" s="7"/>
      <c r="C3" s="7"/>
      <c r="D3" s="7"/>
      <c r="E3" s="7"/>
      <c r="F3" s="7"/>
    </row>
    <row r="4" spans="1:8" ht="8.25" customHeight="1" x14ac:dyDescent="0.3">
      <c r="D4" s="12"/>
    </row>
    <row r="5" spans="1:8" ht="19.5" thickBot="1" x14ac:dyDescent="0.35">
      <c r="F5" s="13" t="s">
        <v>35</v>
      </c>
    </row>
    <row r="6" spans="1:8" ht="15" customHeight="1" x14ac:dyDescent="0.25">
      <c r="A6" s="14" t="s">
        <v>18</v>
      </c>
      <c r="B6" s="1" t="s">
        <v>0</v>
      </c>
      <c r="C6" s="1" t="s">
        <v>16</v>
      </c>
      <c r="D6" s="1" t="s">
        <v>19</v>
      </c>
      <c r="E6" s="1" t="s">
        <v>17</v>
      </c>
      <c r="F6" s="1" t="s">
        <v>41</v>
      </c>
      <c r="G6" s="1" t="s">
        <v>42</v>
      </c>
      <c r="H6" s="1" t="s">
        <v>68</v>
      </c>
    </row>
    <row r="7" spans="1:8" ht="107.25" customHeight="1" thickBot="1" x14ac:dyDescent="0.3">
      <c r="A7" s="15"/>
      <c r="B7" s="2"/>
      <c r="C7" s="2"/>
      <c r="D7" s="2"/>
      <c r="E7" s="2"/>
      <c r="F7" s="2"/>
      <c r="G7" s="2"/>
      <c r="H7" s="2"/>
    </row>
    <row r="8" spans="1:8" s="6" customFormat="1" ht="30.75" customHeight="1" x14ac:dyDescent="0.3">
      <c r="A8" s="79" t="s">
        <v>22</v>
      </c>
      <c r="B8" s="75" t="s">
        <v>36</v>
      </c>
      <c r="C8" s="80"/>
      <c r="D8" s="80"/>
      <c r="E8" s="81"/>
      <c r="F8" s="78">
        <f>F10</f>
        <v>4026.3</v>
      </c>
      <c r="G8" s="78">
        <f t="shared" ref="G8:H8" si="0">G10</f>
        <v>4026.3</v>
      </c>
      <c r="H8" s="78">
        <f t="shared" si="0"/>
        <v>4026.3</v>
      </c>
    </row>
    <row r="9" spans="1:8" s="6" customFormat="1" x14ac:dyDescent="0.3">
      <c r="A9" s="16"/>
      <c r="B9" s="17" t="s">
        <v>1</v>
      </c>
      <c r="C9" s="18"/>
      <c r="D9" s="18"/>
      <c r="E9" s="19"/>
      <c r="F9" s="20"/>
      <c r="G9" s="5"/>
      <c r="H9" s="5"/>
    </row>
    <row r="10" spans="1:8" s="6" customFormat="1" x14ac:dyDescent="0.3">
      <c r="A10" s="16"/>
      <c r="B10" s="17" t="s">
        <v>20</v>
      </c>
      <c r="C10" s="18"/>
      <c r="D10" s="18"/>
      <c r="E10" s="19"/>
      <c r="F10" s="21">
        <f>F11+F12+F13</f>
        <v>4026.3</v>
      </c>
      <c r="G10" s="21">
        <f t="shared" ref="G10:H10" si="1">G11+G12+G13</f>
        <v>4026.3</v>
      </c>
      <c r="H10" s="21">
        <f t="shared" si="1"/>
        <v>4026.3</v>
      </c>
    </row>
    <row r="11" spans="1:8" s="6" customFormat="1" ht="63.75" customHeight="1" x14ac:dyDescent="0.25">
      <c r="A11" s="22" t="s">
        <v>22</v>
      </c>
      <c r="B11" s="23" t="s">
        <v>36</v>
      </c>
      <c r="C11" s="24" t="s">
        <v>43</v>
      </c>
      <c r="D11" s="23" t="s">
        <v>44</v>
      </c>
      <c r="E11" s="25" t="s">
        <v>21</v>
      </c>
      <c r="F11" s="21">
        <v>2182.4</v>
      </c>
      <c r="G11" s="21">
        <v>2182.4</v>
      </c>
      <c r="H11" s="21">
        <v>2182.4</v>
      </c>
    </row>
    <row r="12" spans="1:8" s="6" customFormat="1" ht="72" customHeight="1" x14ac:dyDescent="0.25">
      <c r="A12" s="22" t="s">
        <v>22</v>
      </c>
      <c r="B12" s="23" t="s">
        <v>36</v>
      </c>
      <c r="C12" s="24" t="s">
        <v>2</v>
      </c>
      <c r="D12" s="26" t="s">
        <v>3</v>
      </c>
      <c r="E12" s="25" t="s">
        <v>21</v>
      </c>
      <c r="F12" s="21">
        <v>1482</v>
      </c>
      <c r="G12" s="21">
        <v>1482</v>
      </c>
      <c r="H12" s="21">
        <v>1482</v>
      </c>
    </row>
    <row r="13" spans="1:8" s="6" customFormat="1" ht="75.75" thickBot="1" x14ac:dyDescent="0.3">
      <c r="A13" s="27" t="s">
        <v>22</v>
      </c>
      <c r="B13" s="23" t="s">
        <v>36</v>
      </c>
      <c r="C13" s="24" t="s">
        <v>48</v>
      </c>
      <c r="D13" s="28" t="s">
        <v>49</v>
      </c>
      <c r="E13" s="29" t="s">
        <v>21</v>
      </c>
      <c r="F13" s="30">
        <v>361.9</v>
      </c>
      <c r="G13" s="30">
        <v>361.9</v>
      </c>
      <c r="H13" s="30">
        <v>361.9</v>
      </c>
    </row>
    <row r="14" spans="1:8" s="6" customFormat="1" ht="26.25" customHeight="1" x14ac:dyDescent="0.3">
      <c r="A14" s="82" t="s">
        <v>37</v>
      </c>
      <c r="B14" s="75" t="s">
        <v>33</v>
      </c>
      <c r="C14" s="83"/>
      <c r="D14" s="80"/>
      <c r="E14" s="84"/>
      <c r="F14" s="39">
        <f>F16+F17</f>
        <v>4274.7</v>
      </c>
      <c r="G14" s="39">
        <f t="shared" ref="G14:H14" si="2">G16+G17</f>
        <v>4018.8999999999996</v>
      </c>
      <c r="H14" s="39">
        <f t="shared" si="2"/>
        <v>4001</v>
      </c>
    </row>
    <row r="15" spans="1:8" s="6" customFormat="1" x14ac:dyDescent="0.3">
      <c r="A15" s="16"/>
      <c r="B15" s="17" t="s">
        <v>1</v>
      </c>
      <c r="C15" s="18"/>
      <c r="D15" s="18"/>
      <c r="E15" s="19"/>
      <c r="F15" s="21"/>
      <c r="G15" s="31"/>
      <c r="H15" s="31"/>
    </row>
    <row r="16" spans="1:8" s="6" customFormat="1" x14ac:dyDescent="0.3">
      <c r="A16" s="16"/>
      <c r="B16" s="17" t="s">
        <v>20</v>
      </c>
      <c r="C16" s="18"/>
      <c r="D16" s="18"/>
      <c r="E16" s="19"/>
      <c r="F16" s="21">
        <f>F18+F19</f>
        <v>1353.6</v>
      </c>
      <c r="G16" s="21">
        <f t="shared" ref="G16:H16" si="3">G18+G19</f>
        <v>1118.2</v>
      </c>
      <c r="H16" s="21">
        <f t="shared" si="3"/>
        <v>1118.2</v>
      </c>
    </row>
    <row r="17" spans="1:8" s="6" customFormat="1" x14ac:dyDescent="0.3">
      <c r="A17" s="16"/>
      <c r="B17" s="32" t="s">
        <v>29</v>
      </c>
      <c r="C17" s="33"/>
      <c r="D17" s="33"/>
      <c r="E17" s="34"/>
      <c r="F17" s="21">
        <f>F20</f>
        <v>2921.1</v>
      </c>
      <c r="G17" s="21">
        <f t="shared" ref="G17:H17" si="4">G20</f>
        <v>2900.7</v>
      </c>
      <c r="H17" s="21">
        <f t="shared" si="4"/>
        <v>2882.8</v>
      </c>
    </row>
    <row r="18" spans="1:8" s="6" customFormat="1" ht="93.75" x14ac:dyDescent="0.25">
      <c r="A18" s="22" t="s">
        <v>37</v>
      </c>
      <c r="B18" s="23" t="s">
        <v>33</v>
      </c>
      <c r="C18" s="35" t="s">
        <v>4</v>
      </c>
      <c r="D18" s="23" t="s">
        <v>5</v>
      </c>
      <c r="E18" s="25" t="s">
        <v>21</v>
      </c>
      <c r="F18" s="36">
        <v>1117.3</v>
      </c>
      <c r="G18" s="36">
        <v>900</v>
      </c>
      <c r="H18" s="36">
        <v>900</v>
      </c>
    </row>
    <row r="19" spans="1:8" s="6" customFormat="1" ht="93.75" x14ac:dyDescent="0.25">
      <c r="A19" s="22" t="s">
        <v>37</v>
      </c>
      <c r="B19" s="23" t="s">
        <v>33</v>
      </c>
      <c r="C19" s="24" t="s">
        <v>64</v>
      </c>
      <c r="D19" s="23" t="s">
        <v>65</v>
      </c>
      <c r="E19" s="25" t="s">
        <v>21</v>
      </c>
      <c r="F19" s="21">
        <v>236.3</v>
      </c>
      <c r="G19" s="36">
        <v>218.2</v>
      </c>
      <c r="H19" s="21">
        <v>218.2</v>
      </c>
    </row>
    <row r="20" spans="1:8" s="6" customFormat="1" ht="94.5" thickBot="1" x14ac:dyDescent="0.3">
      <c r="A20" s="22" t="s">
        <v>37</v>
      </c>
      <c r="B20" s="23" t="s">
        <v>33</v>
      </c>
      <c r="C20" s="24" t="s">
        <v>64</v>
      </c>
      <c r="D20" s="23" t="s">
        <v>65</v>
      </c>
      <c r="E20" s="25" t="s">
        <v>30</v>
      </c>
      <c r="F20" s="20">
        <v>2921.1</v>
      </c>
      <c r="G20" s="36">
        <v>2900.7</v>
      </c>
      <c r="H20" s="30">
        <v>2882.8</v>
      </c>
    </row>
    <row r="21" spans="1:8" s="6" customFormat="1" ht="27.75" customHeight="1" x14ac:dyDescent="0.3">
      <c r="A21" s="38" t="s">
        <v>24</v>
      </c>
      <c r="B21" s="75" t="s">
        <v>38</v>
      </c>
      <c r="C21" s="80"/>
      <c r="D21" s="80"/>
      <c r="E21" s="81"/>
      <c r="F21" s="78">
        <f>F23</f>
        <v>145</v>
      </c>
      <c r="G21" s="78">
        <f t="shared" ref="G21:H21" si="5">G23</f>
        <v>145</v>
      </c>
      <c r="H21" s="78">
        <f t="shared" si="5"/>
        <v>145</v>
      </c>
    </row>
    <row r="22" spans="1:8" s="6" customFormat="1" x14ac:dyDescent="0.3">
      <c r="A22" s="16"/>
      <c r="B22" s="17" t="s">
        <v>1</v>
      </c>
      <c r="C22" s="18"/>
      <c r="D22" s="18"/>
      <c r="E22" s="19"/>
      <c r="F22" s="21"/>
      <c r="G22" s="31"/>
      <c r="H22" s="31"/>
    </row>
    <row r="23" spans="1:8" s="6" customFormat="1" x14ac:dyDescent="0.3">
      <c r="A23" s="16"/>
      <c r="B23" s="17" t="s">
        <v>20</v>
      </c>
      <c r="C23" s="18"/>
      <c r="D23" s="18"/>
      <c r="E23" s="19"/>
      <c r="F23" s="21">
        <f>F24</f>
        <v>145</v>
      </c>
      <c r="G23" s="21">
        <f t="shared" ref="G23:H23" si="6">G24</f>
        <v>145</v>
      </c>
      <c r="H23" s="21">
        <f t="shared" si="6"/>
        <v>145</v>
      </c>
    </row>
    <row r="24" spans="1:8" s="6" customFormat="1" ht="57" thickBot="1" x14ac:dyDescent="0.3">
      <c r="A24" s="22" t="s">
        <v>24</v>
      </c>
      <c r="B24" s="23" t="s">
        <v>38</v>
      </c>
      <c r="C24" s="24" t="s">
        <v>9</v>
      </c>
      <c r="D24" s="23" t="s">
        <v>10</v>
      </c>
      <c r="E24" s="25" t="s">
        <v>21</v>
      </c>
      <c r="F24" s="20">
        <v>145</v>
      </c>
      <c r="G24" s="21">
        <v>145</v>
      </c>
      <c r="H24" s="20">
        <v>145</v>
      </c>
    </row>
    <row r="25" spans="1:8" s="37" customFormat="1" ht="24.75" customHeight="1" x14ac:dyDescent="0.3">
      <c r="A25" s="79" t="s">
        <v>25</v>
      </c>
      <c r="B25" s="75" t="s">
        <v>39</v>
      </c>
      <c r="C25" s="76"/>
      <c r="D25" s="76"/>
      <c r="E25" s="77"/>
      <c r="F25" s="39">
        <f t="shared" ref="F25:G25" si="7">F29</f>
        <v>500</v>
      </c>
      <c r="G25" s="39">
        <f t="shared" si="7"/>
        <v>500</v>
      </c>
      <c r="H25" s="39">
        <f>H29</f>
        <v>500</v>
      </c>
    </row>
    <row r="26" spans="1:8" s="37" customFormat="1" ht="16.5" customHeight="1" x14ac:dyDescent="0.3">
      <c r="A26" s="38"/>
      <c r="B26" s="17" t="s">
        <v>32</v>
      </c>
      <c r="C26" s="18"/>
      <c r="D26" s="18"/>
      <c r="E26" s="19"/>
      <c r="F26" s="39"/>
      <c r="G26" s="40"/>
      <c r="H26" s="31"/>
    </row>
    <row r="27" spans="1:8" s="6" customFormat="1" x14ac:dyDescent="0.3">
      <c r="A27" s="16"/>
      <c r="B27" s="17" t="s">
        <v>20</v>
      </c>
      <c r="C27" s="18"/>
      <c r="D27" s="18"/>
      <c r="E27" s="19"/>
      <c r="F27" s="41">
        <f>F29</f>
        <v>500</v>
      </c>
      <c r="G27" s="41">
        <f>G29</f>
        <v>500</v>
      </c>
      <c r="H27" s="41">
        <f>H29</f>
        <v>500</v>
      </c>
    </row>
    <row r="28" spans="1:8" s="6" customFormat="1" x14ac:dyDescent="0.3">
      <c r="A28" s="16"/>
      <c r="B28" s="17" t="s">
        <v>29</v>
      </c>
      <c r="C28" s="42"/>
      <c r="D28" s="42"/>
      <c r="E28" s="43"/>
      <c r="F28" s="41"/>
      <c r="G28" s="31"/>
      <c r="H28" s="31"/>
    </row>
    <row r="29" spans="1:8" s="6" customFormat="1" ht="57" thickBot="1" x14ac:dyDescent="0.35">
      <c r="A29" s="44" t="s">
        <v>25</v>
      </c>
      <c r="B29" s="45" t="s">
        <v>39</v>
      </c>
      <c r="C29" s="46" t="s">
        <v>45</v>
      </c>
      <c r="D29" s="47" t="s">
        <v>46</v>
      </c>
      <c r="E29" s="48" t="s">
        <v>21</v>
      </c>
      <c r="F29" s="49">
        <v>500</v>
      </c>
      <c r="G29" s="50">
        <v>500</v>
      </c>
      <c r="H29" s="49">
        <v>500</v>
      </c>
    </row>
    <row r="30" spans="1:8" s="6" customFormat="1" x14ac:dyDescent="0.3">
      <c r="A30" s="74" t="s">
        <v>40</v>
      </c>
      <c r="B30" s="75" t="s">
        <v>23</v>
      </c>
      <c r="C30" s="76"/>
      <c r="D30" s="76"/>
      <c r="E30" s="77"/>
      <c r="F30" s="78">
        <f>F32+F33</f>
        <v>232519.8</v>
      </c>
      <c r="G30" s="78">
        <f t="shared" ref="G30:H30" si="8">G32+G33</f>
        <v>136060</v>
      </c>
      <c r="H30" s="78">
        <f t="shared" si="8"/>
        <v>136187.20000000001</v>
      </c>
    </row>
    <row r="31" spans="1:8" s="6" customFormat="1" x14ac:dyDescent="0.3">
      <c r="A31" s="16"/>
      <c r="B31" s="17" t="s">
        <v>1</v>
      </c>
      <c r="C31" s="42"/>
      <c r="D31" s="42"/>
      <c r="E31" s="43"/>
      <c r="F31" s="20"/>
      <c r="G31" s="31"/>
      <c r="H31" s="31"/>
    </row>
    <row r="32" spans="1:8" s="6" customFormat="1" x14ac:dyDescent="0.3">
      <c r="A32" s="51"/>
      <c r="B32" s="17" t="s">
        <v>20</v>
      </c>
      <c r="C32" s="18"/>
      <c r="D32" s="18"/>
      <c r="E32" s="19"/>
      <c r="F32" s="41">
        <f>F34+F37+F39+F41+F43+F44+F46+F48+F50+F51+F52+F53+F55+F56+F57+F36</f>
        <v>121035.19999999998</v>
      </c>
      <c r="G32" s="41">
        <f>G34+G37+G39+G41+G43+G44+G46+G48+G50+G51+G52+G53+G55+G56+G57+G36</f>
        <v>102829.40000000001</v>
      </c>
      <c r="H32" s="41">
        <f t="shared" ref="G32:H32" si="9">H34+H37+H39+H41+H43+H44+H46+H48+H50+H51+H52+H53+H55+H56+H57+H36</f>
        <v>102955.5</v>
      </c>
    </row>
    <row r="33" spans="1:10" s="6" customFormat="1" x14ac:dyDescent="0.25">
      <c r="A33" s="51"/>
      <c r="B33" s="17" t="s">
        <v>29</v>
      </c>
      <c r="C33" s="42"/>
      <c r="D33" s="42"/>
      <c r="E33" s="43"/>
      <c r="F33" s="41">
        <f>F38+F40+F42+F45+F47+F54+F35+F49</f>
        <v>111484.6</v>
      </c>
      <c r="G33" s="41">
        <f t="shared" ref="G33:H33" si="10">G38+G40+G42+G45+G47+G54+G35</f>
        <v>33230.6</v>
      </c>
      <c r="H33" s="41">
        <f t="shared" si="10"/>
        <v>33231.699999999997</v>
      </c>
      <c r="J33" s="52"/>
    </row>
    <row r="34" spans="1:10" s="6" customFormat="1" ht="37.5" x14ac:dyDescent="0.25">
      <c r="A34" s="27" t="s">
        <v>40</v>
      </c>
      <c r="B34" s="53" t="s">
        <v>23</v>
      </c>
      <c r="C34" s="35" t="s">
        <v>4</v>
      </c>
      <c r="D34" s="23" t="s">
        <v>5</v>
      </c>
      <c r="E34" s="54" t="s">
        <v>21</v>
      </c>
      <c r="F34" s="21">
        <f>5276.2-F35</f>
        <v>5272.2</v>
      </c>
      <c r="G34" s="21">
        <f>5004-G35</f>
        <v>5000</v>
      </c>
      <c r="H34" s="21">
        <f>5004-H35</f>
        <v>5000</v>
      </c>
    </row>
    <row r="35" spans="1:10" s="6" customFormat="1" ht="37.5" x14ac:dyDescent="0.25">
      <c r="A35" s="27" t="s">
        <v>40</v>
      </c>
      <c r="B35" s="53" t="s">
        <v>23</v>
      </c>
      <c r="C35" s="35" t="s">
        <v>4</v>
      </c>
      <c r="D35" s="23" t="s">
        <v>5</v>
      </c>
      <c r="E35" s="54" t="s">
        <v>30</v>
      </c>
      <c r="F35" s="21">
        <v>4</v>
      </c>
      <c r="G35" s="21">
        <v>4</v>
      </c>
      <c r="H35" s="21">
        <v>4</v>
      </c>
    </row>
    <row r="36" spans="1:10" s="6" customFormat="1" ht="75" x14ac:dyDescent="0.25">
      <c r="A36" s="27" t="s">
        <v>40</v>
      </c>
      <c r="B36" s="53" t="s">
        <v>23</v>
      </c>
      <c r="C36" s="35" t="s">
        <v>66</v>
      </c>
      <c r="D36" s="55" t="s">
        <v>67</v>
      </c>
      <c r="E36" s="54" t="s">
        <v>21</v>
      </c>
      <c r="F36" s="21">
        <v>267.89999999999998</v>
      </c>
      <c r="G36" s="21">
        <v>265</v>
      </c>
      <c r="H36" s="21">
        <v>265</v>
      </c>
    </row>
    <row r="37" spans="1:10" s="6" customFormat="1" ht="37.5" hidden="1" x14ac:dyDescent="0.25">
      <c r="A37" s="27" t="s">
        <v>40</v>
      </c>
      <c r="B37" s="53" t="s">
        <v>23</v>
      </c>
      <c r="C37" s="35" t="s">
        <v>47</v>
      </c>
      <c r="D37" s="55" t="s">
        <v>51</v>
      </c>
      <c r="E37" s="54" t="s">
        <v>21</v>
      </c>
      <c r="F37" s="21">
        <v>0</v>
      </c>
      <c r="G37" s="21">
        <v>0</v>
      </c>
      <c r="H37" s="21">
        <v>0</v>
      </c>
    </row>
    <row r="38" spans="1:10" s="6" customFormat="1" ht="37.5" x14ac:dyDescent="0.25">
      <c r="A38" s="27" t="s">
        <v>40</v>
      </c>
      <c r="B38" s="53" t="s">
        <v>23</v>
      </c>
      <c r="C38" s="35" t="s">
        <v>47</v>
      </c>
      <c r="D38" s="55" t="s">
        <v>51</v>
      </c>
      <c r="E38" s="25" t="s">
        <v>30</v>
      </c>
      <c r="F38" s="21">
        <v>1754.4</v>
      </c>
      <c r="G38" s="21">
        <v>1755.5</v>
      </c>
      <c r="H38" s="21">
        <v>1756.6</v>
      </c>
    </row>
    <row r="39" spans="1:10" s="6" customFormat="1" ht="37.5" x14ac:dyDescent="0.25">
      <c r="A39" s="27" t="s">
        <v>40</v>
      </c>
      <c r="B39" s="53" t="s">
        <v>23</v>
      </c>
      <c r="C39" s="35" t="s">
        <v>27</v>
      </c>
      <c r="D39" s="55" t="s">
        <v>52</v>
      </c>
      <c r="E39" s="54" t="s">
        <v>21</v>
      </c>
      <c r="F39" s="21">
        <f>46325.2-F40</f>
        <v>13325.199999999997</v>
      </c>
      <c r="G39" s="21">
        <f>45355.4-G40</f>
        <v>15355.400000000001</v>
      </c>
      <c r="H39" s="21">
        <f>45770.9-H40</f>
        <v>15770.900000000001</v>
      </c>
    </row>
    <row r="40" spans="1:10" s="6" customFormat="1" ht="37.5" x14ac:dyDescent="0.25">
      <c r="A40" s="27" t="s">
        <v>40</v>
      </c>
      <c r="B40" s="53" t="s">
        <v>23</v>
      </c>
      <c r="C40" s="35" t="s">
        <v>27</v>
      </c>
      <c r="D40" s="55" t="s">
        <v>52</v>
      </c>
      <c r="E40" s="25" t="s">
        <v>30</v>
      </c>
      <c r="F40" s="21">
        <v>33000</v>
      </c>
      <c r="G40" s="21">
        <v>30000</v>
      </c>
      <c r="H40" s="21">
        <v>30000</v>
      </c>
    </row>
    <row r="41" spans="1:10" s="6" customFormat="1" ht="37.5" x14ac:dyDescent="0.25">
      <c r="A41" s="27" t="s">
        <v>40</v>
      </c>
      <c r="B41" s="53" t="s">
        <v>23</v>
      </c>
      <c r="C41" s="35" t="s">
        <v>6</v>
      </c>
      <c r="D41" s="55" t="s">
        <v>53</v>
      </c>
      <c r="E41" s="54" t="s">
        <v>21</v>
      </c>
      <c r="F41" s="21">
        <f>30.8-F42</f>
        <v>1.6000000000000014</v>
      </c>
      <c r="G41" s="21">
        <f t="shared" ref="G41:H41" si="11">30.8-G42</f>
        <v>1.6000000000000014</v>
      </c>
      <c r="H41" s="21">
        <f t="shared" si="11"/>
        <v>1.6000000000000014</v>
      </c>
    </row>
    <row r="42" spans="1:10" s="6" customFormat="1" ht="37.5" x14ac:dyDescent="0.25">
      <c r="A42" s="27" t="s">
        <v>40</v>
      </c>
      <c r="B42" s="53" t="s">
        <v>23</v>
      </c>
      <c r="C42" s="35" t="s">
        <v>6</v>
      </c>
      <c r="D42" s="55" t="s">
        <v>53</v>
      </c>
      <c r="E42" s="25" t="s">
        <v>30</v>
      </c>
      <c r="F42" s="21">
        <v>29.2</v>
      </c>
      <c r="G42" s="21">
        <v>29.2</v>
      </c>
      <c r="H42" s="21">
        <v>29.2</v>
      </c>
    </row>
    <row r="43" spans="1:10" s="6" customFormat="1" ht="37.5" x14ac:dyDescent="0.25">
      <c r="A43" s="27" t="s">
        <v>40</v>
      </c>
      <c r="B43" s="53" t="s">
        <v>23</v>
      </c>
      <c r="C43" s="35" t="s">
        <v>9</v>
      </c>
      <c r="D43" s="55" t="s">
        <v>10</v>
      </c>
      <c r="E43" s="54" t="s">
        <v>21</v>
      </c>
      <c r="F43" s="21">
        <v>99.2</v>
      </c>
      <c r="G43" s="21">
        <v>99.2</v>
      </c>
      <c r="H43" s="21">
        <v>99.2</v>
      </c>
    </row>
    <row r="44" spans="1:10" s="6" customFormat="1" ht="37.5" x14ac:dyDescent="0.25">
      <c r="A44" s="27" t="s">
        <v>40</v>
      </c>
      <c r="B44" s="53" t="s">
        <v>23</v>
      </c>
      <c r="C44" s="35" t="s">
        <v>28</v>
      </c>
      <c r="D44" s="55" t="s">
        <v>54</v>
      </c>
      <c r="E44" s="54" t="s">
        <v>21</v>
      </c>
      <c r="F44" s="21">
        <f>7227.9-F45</f>
        <v>6764.9</v>
      </c>
      <c r="G44" s="21">
        <f>7227.7-G45</f>
        <v>6764.9</v>
      </c>
      <c r="H44" s="21">
        <f>7227.7-H45</f>
        <v>6764.9</v>
      </c>
    </row>
    <row r="45" spans="1:10" s="6" customFormat="1" ht="37.5" x14ac:dyDescent="0.25">
      <c r="A45" s="27" t="s">
        <v>40</v>
      </c>
      <c r="B45" s="53" t="s">
        <v>23</v>
      </c>
      <c r="C45" s="35" t="s">
        <v>28</v>
      </c>
      <c r="D45" s="55" t="s">
        <v>54</v>
      </c>
      <c r="E45" s="54" t="s">
        <v>30</v>
      </c>
      <c r="F45" s="21">
        <v>463</v>
      </c>
      <c r="G45" s="21">
        <v>462.8</v>
      </c>
      <c r="H45" s="21">
        <v>462.8</v>
      </c>
    </row>
    <row r="46" spans="1:10" s="6" customFormat="1" ht="39.75" customHeight="1" x14ac:dyDescent="0.25">
      <c r="A46" s="27" t="s">
        <v>40</v>
      </c>
      <c r="B46" s="53" t="s">
        <v>23</v>
      </c>
      <c r="C46" s="35" t="s">
        <v>26</v>
      </c>
      <c r="D46" s="55" t="s">
        <v>55</v>
      </c>
      <c r="E46" s="54" t="s">
        <v>21</v>
      </c>
      <c r="F46" s="21">
        <f>13610.8-F47</f>
        <v>7355.9</v>
      </c>
      <c r="G46" s="21">
        <v>7024.3</v>
      </c>
      <c r="H46" s="21">
        <v>7024.3</v>
      </c>
    </row>
    <row r="47" spans="1:10" s="6" customFormat="1" ht="39.75" customHeight="1" x14ac:dyDescent="0.25">
      <c r="A47" s="27" t="s">
        <v>40</v>
      </c>
      <c r="B47" s="53" t="s">
        <v>23</v>
      </c>
      <c r="C47" s="35" t="s">
        <v>26</v>
      </c>
      <c r="D47" s="55" t="s">
        <v>55</v>
      </c>
      <c r="E47" s="54" t="s">
        <v>30</v>
      </c>
      <c r="F47" s="21">
        <v>6254.9</v>
      </c>
      <c r="G47" s="21">
        <v>0</v>
      </c>
      <c r="H47" s="21">
        <v>0</v>
      </c>
    </row>
    <row r="48" spans="1:10" s="6" customFormat="1" ht="37.5" x14ac:dyDescent="0.25">
      <c r="A48" s="27" t="s">
        <v>40</v>
      </c>
      <c r="B48" s="53" t="s">
        <v>23</v>
      </c>
      <c r="C48" s="35" t="s">
        <v>34</v>
      </c>
      <c r="D48" s="55" t="s">
        <v>56</v>
      </c>
      <c r="E48" s="54" t="s">
        <v>21</v>
      </c>
      <c r="F48" s="21">
        <f>117807.9-F49</f>
        <v>48807.899999999994</v>
      </c>
      <c r="G48" s="21">
        <v>28298.2</v>
      </c>
      <c r="H48" s="21">
        <v>26675.8</v>
      </c>
    </row>
    <row r="49" spans="1:9" s="6" customFormat="1" ht="37.5" x14ac:dyDescent="0.25">
      <c r="A49" s="27" t="s">
        <v>40</v>
      </c>
      <c r="B49" s="53" t="s">
        <v>23</v>
      </c>
      <c r="C49" s="35" t="s">
        <v>34</v>
      </c>
      <c r="D49" s="55" t="s">
        <v>56</v>
      </c>
      <c r="E49" s="54" t="s">
        <v>30</v>
      </c>
      <c r="F49" s="21">
        <v>69000</v>
      </c>
      <c r="G49" s="21">
        <v>0</v>
      </c>
      <c r="H49" s="21">
        <v>0</v>
      </c>
    </row>
    <row r="50" spans="1:9" s="6" customFormat="1" ht="37.5" x14ac:dyDescent="0.25">
      <c r="A50" s="27" t="s">
        <v>40</v>
      </c>
      <c r="B50" s="53" t="s">
        <v>23</v>
      </c>
      <c r="C50" s="35" t="s">
        <v>31</v>
      </c>
      <c r="D50" s="55" t="s">
        <v>57</v>
      </c>
      <c r="E50" s="54" t="s">
        <v>21</v>
      </c>
      <c r="F50" s="21">
        <v>24431.4</v>
      </c>
      <c r="G50" s="21">
        <v>24677.3</v>
      </c>
      <c r="H50" s="21">
        <v>25329</v>
      </c>
    </row>
    <row r="51" spans="1:9" s="6" customFormat="1" ht="37.5" x14ac:dyDescent="0.25">
      <c r="A51" s="27" t="s">
        <v>40</v>
      </c>
      <c r="B51" s="53" t="s">
        <v>23</v>
      </c>
      <c r="C51" s="35" t="s">
        <v>13</v>
      </c>
      <c r="D51" s="55" t="s">
        <v>58</v>
      </c>
      <c r="E51" s="54" t="s">
        <v>21</v>
      </c>
      <c r="F51" s="21">
        <v>1011.6</v>
      </c>
      <c r="G51" s="21">
        <v>1011.6</v>
      </c>
      <c r="H51" s="21">
        <v>1011.6</v>
      </c>
    </row>
    <row r="52" spans="1:9" s="6" customFormat="1" ht="37.5" x14ac:dyDescent="0.25">
      <c r="A52" s="27" t="s">
        <v>40</v>
      </c>
      <c r="B52" s="53" t="s">
        <v>23</v>
      </c>
      <c r="C52" s="35" t="s">
        <v>8</v>
      </c>
      <c r="D52" s="55" t="s">
        <v>59</v>
      </c>
      <c r="E52" s="54" t="s">
        <v>21</v>
      </c>
      <c r="F52" s="21">
        <v>311.39999999999998</v>
      </c>
      <c r="G52" s="21">
        <v>311.39999999999998</v>
      </c>
      <c r="H52" s="21">
        <v>311.39999999999998</v>
      </c>
    </row>
    <row r="53" spans="1:9" s="6" customFormat="1" ht="37.5" x14ac:dyDescent="0.25">
      <c r="A53" s="27" t="s">
        <v>40</v>
      </c>
      <c r="B53" s="53" t="s">
        <v>23</v>
      </c>
      <c r="C53" s="35" t="s">
        <v>11</v>
      </c>
      <c r="D53" s="55" t="s">
        <v>60</v>
      </c>
      <c r="E53" s="54" t="s">
        <v>21</v>
      </c>
      <c r="F53" s="21">
        <f>11970-979.1</f>
        <v>10990.9</v>
      </c>
      <c r="G53" s="21">
        <f>12604.5-G54</f>
        <v>11625.4</v>
      </c>
      <c r="H53" s="21">
        <f>13285.8-H54</f>
        <v>12306.699999999999</v>
      </c>
    </row>
    <row r="54" spans="1:9" s="6" customFormat="1" ht="37.5" x14ac:dyDescent="0.25">
      <c r="A54" s="27" t="s">
        <v>40</v>
      </c>
      <c r="B54" s="53" t="s">
        <v>23</v>
      </c>
      <c r="C54" s="35" t="s">
        <v>11</v>
      </c>
      <c r="D54" s="55" t="s">
        <v>60</v>
      </c>
      <c r="E54" s="54" t="s">
        <v>30</v>
      </c>
      <c r="F54" s="21">
        <v>979.1</v>
      </c>
      <c r="G54" s="21">
        <v>979.1</v>
      </c>
      <c r="H54" s="21">
        <v>979.1</v>
      </c>
    </row>
    <row r="55" spans="1:9" s="6" customFormat="1" ht="37.5" x14ac:dyDescent="0.25">
      <c r="A55" s="27" t="s">
        <v>40</v>
      </c>
      <c r="B55" s="53" t="s">
        <v>23</v>
      </c>
      <c r="C55" s="35" t="s">
        <v>14</v>
      </c>
      <c r="D55" s="55" t="s">
        <v>61</v>
      </c>
      <c r="E55" s="54" t="s">
        <v>21</v>
      </c>
      <c r="F55" s="21">
        <v>590</v>
      </c>
      <c r="G55" s="21">
        <v>590</v>
      </c>
      <c r="H55" s="21">
        <v>590</v>
      </c>
    </row>
    <row r="56" spans="1:9" s="6" customFormat="1" ht="37.5" x14ac:dyDescent="0.25">
      <c r="A56" s="27" t="s">
        <v>40</v>
      </c>
      <c r="B56" s="53" t="s">
        <v>23</v>
      </c>
      <c r="C56" s="35" t="s">
        <v>7</v>
      </c>
      <c r="D56" s="55" t="s">
        <v>62</v>
      </c>
      <c r="E56" s="54" t="s">
        <v>21</v>
      </c>
      <c r="F56" s="21">
        <v>1495.1</v>
      </c>
      <c r="G56" s="21">
        <v>1495.1</v>
      </c>
      <c r="H56" s="21">
        <v>1495.1</v>
      </c>
    </row>
    <row r="57" spans="1:9" s="6" customFormat="1" ht="38.25" thickBot="1" x14ac:dyDescent="0.3">
      <c r="A57" s="27" t="s">
        <v>40</v>
      </c>
      <c r="B57" s="53" t="s">
        <v>23</v>
      </c>
      <c r="C57" s="35" t="s">
        <v>12</v>
      </c>
      <c r="D57" s="55" t="s">
        <v>63</v>
      </c>
      <c r="E57" s="56" t="s">
        <v>21</v>
      </c>
      <c r="F57" s="21">
        <v>310</v>
      </c>
      <c r="G57" s="21">
        <v>310</v>
      </c>
      <c r="H57" s="21">
        <v>310</v>
      </c>
    </row>
    <row r="58" spans="1:9" s="6" customFormat="1" ht="19.5" thickBot="1" x14ac:dyDescent="0.3">
      <c r="A58" s="57"/>
      <c r="B58" s="58" t="s">
        <v>15</v>
      </c>
      <c r="C58" s="58"/>
      <c r="D58" s="58"/>
      <c r="E58" s="58"/>
      <c r="F58" s="59">
        <f>F8+F14+F21+F25+F30</f>
        <v>241465.8</v>
      </c>
      <c r="G58" s="59">
        <f>G60+G61</f>
        <v>144750.20000000001</v>
      </c>
      <c r="H58" s="59">
        <f>H60+H61</f>
        <v>144859.5</v>
      </c>
      <c r="I58" s="52"/>
    </row>
    <row r="59" spans="1:9" x14ac:dyDescent="0.3">
      <c r="A59" s="16"/>
      <c r="B59" s="17" t="s">
        <v>1</v>
      </c>
      <c r="C59" s="42"/>
      <c r="D59" s="42"/>
      <c r="E59" s="43"/>
      <c r="F59" s="20"/>
      <c r="H59" s="5"/>
    </row>
    <row r="60" spans="1:9" x14ac:dyDescent="0.3">
      <c r="A60" s="25"/>
      <c r="B60" s="60" t="s">
        <v>20</v>
      </c>
      <c r="C60" s="61"/>
      <c r="D60" s="61"/>
      <c r="E60" s="61"/>
      <c r="F60" s="21">
        <f>F32+F27+F16+F10+F23</f>
        <v>127060.09999999999</v>
      </c>
      <c r="G60" s="21">
        <f t="shared" ref="G60:H60" si="12">G32+G27+G16+G10+G23</f>
        <v>108618.90000000001</v>
      </c>
      <c r="H60" s="21">
        <f t="shared" si="12"/>
        <v>108745</v>
      </c>
    </row>
    <row r="61" spans="1:9" x14ac:dyDescent="0.3">
      <c r="A61" s="62"/>
      <c r="B61" s="17" t="s">
        <v>29</v>
      </c>
      <c r="C61" s="42"/>
      <c r="D61" s="42"/>
      <c r="E61" s="43"/>
      <c r="F61" s="63">
        <f>F33+F17</f>
        <v>114405.70000000001</v>
      </c>
      <c r="G61" s="63">
        <f t="shared" ref="G61:H61" si="13">G33+G17</f>
        <v>36131.299999999996</v>
      </c>
      <c r="H61" s="63">
        <f t="shared" si="13"/>
        <v>36114.5</v>
      </c>
    </row>
    <row r="62" spans="1:9" x14ac:dyDescent="0.3">
      <c r="B62" s="64"/>
      <c r="D62" s="65"/>
      <c r="F62" s="66"/>
    </row>
    <row r="63" spans="1:9" x14ac:dyDescent="0.3">
      <c r="D63" s="65"/>
      <c r="F63" s="66"/>
      <c r="G63" s="66"/>
    </row>
    <row r="64" spans="1:9" x14ac:dyDescent="0.3">
      <c r="H64" s="67"/>
    </row>
    <row r="65" spans="4:12" x14ac:dyDescent="0.3">
      <c r="D65" s="65"/>
    </row>
    <row r="66" spans="4:12" x14ac:dyDescent="0.3">
      <c r="D66" s="65"/>
      <c r="G66" s="66"/>
      <c r="H66" s="66"/>
    </row>
    <row r="67" spans="4:12" x14ac:dyDescent="0.3">
      <c r="D67" s="65"/>
      <c r="G67" s="66"/>
      <c r="H67" s="66"/>
    </row>
    <row r="68" spans="4:12" x14ac:dyDescent="0.3">
      <c r="D68" s="65"/>
      <c r="E68" s="66"/>
    </row>
    <row r="69" spans="4:12" x14ac:dyDescent="0.3">
      <c r="D69" s="65"/>
      <c r="E69" s="68"/>
    </row>
    <row r="70" spans="4:12" x14ac:dyDescent="0.3">
      <c r="D70" s="65"/>
      <c r="E70" s="68"/>
    </row>
    <row r="71" spans="4:12" x14ac:dyDescent="0.3">
      <c r="E71" s="69"/>
      <c r="F71" s="66"/>
      <c r="G71" s="66"/>
      <c r="H71" s="66"/>
    </row>
    <row r="72" spans="4:12" x14ac:dyDescent="0.3">
      <c r="D72" s="65"/>
    </row>
    <row r="73" spans="4:12" x14ac:dyDescent="0.3">
      <c r="D73" s="65"/>
      <c r="H73" s="70"/>
    </row>
    <row r="75" spans="4:12" x14ac:dyDescent="0.3">
      <c r="G75" s="67"/>
    </row>
    <row r="76" spans="4:12" x14ac:dyDescent="0.3">
      <c r="G76" s="67"/>
      <c r="H76" s="67"/>
      <c r="L76" s="71"/>
    </row>
    <row r="77" spans="4:12" x14ac:dyDescent="0.3">
      <c r="G77" s="67"/>
      <c r="H77" s="67"/>
    </row>
    <row r="78" spans="4:12" x14ac:dyDescent="0.3">
      <c r="G78" s="67"/>
      <c r="H78" s="67"/>
      <c r="L78" s="72"/>
    </row>
    <row r="79" spans="4:12" x14ac:dyDescent="0.3">
      <c r="G79" s="67"/>
      <c r="H79" s="67"/>
    </row>
    <row r="80" spans="4:12" x14ac:dyDescent="0.3">
      <c r="G80" s="67"/>
      <c r="H80" s="67"/>
    </row>
    <row r="81" spans="6:8" x14ac:dyDescent="0.3">
      <c r="F81" s="66"/>
      <c r="G81" s="67"/>
      <c r="H81" s="67"/>
    </row>
    <row r="82" spans="6:8" x14ac:dyDescent="0.3">
      <c r="G82" s="67"/>
      <c r="H82" s="67"/>
    </row>
    <row r="83" spans="6:8" x14ac:dyDescent="0.3">
      <c r="G83" s="67"/>
      <c r="H83" s="67"/>
    </row>
    <row r="84" spans="6:8" x14ac:dyDescent="0.3">
      <c r="G84" s="67"/>
      <c r="H84" s="67"/>
    </row>
    <row r="85" spans="6:8" x14ac:dyDescent="0.3">
      <c r="G85" s="67"/>
      <c r="H85" s="67"/>
    </row>
    <row r="86" spans="6:8" x14ac:dyDescent="0.3">
      <c r="G86" s="67"/>
      <c r="H86" s="67"/>
    </row>
    <row r="87" spans="6:8" x14ac:dyDescent="0.3">
      <c r="G87" s="67"/>
      <c r="H87" s="67"/>
    </row>
    <row r="88" spans="6:8" x14ac:dyDescent="0.3">
      <c r="G88" s="67"/>
      <c r="H88" s="67"/>
    </row>
    <row r="89" spans="6:8" x14ac:dyDescent="0.3">
      <c r="G89" s="67"/>
      <c r="H89" s="67"/>
    </row>
    <row r="90" spans="6:8" x14ac:dyDescent="0.3">
      <c r="G90" s="73"/>
      <c r="H90" s="73"/>
    </row>
    <row r="91" spans="6:8" x14ac:dyDescent="0.3">
      <c r="G91" s="67"/>
      <c r="H91" s="67"/>
    </row>
  </sheetData>
  <autoFilter ref="A7:F58" xr:uid="{00000000-0009-0000-0000-000000000000}"/>
  <mergeCells count="30">
    <mergeCell ref="B61:E61"/>
    <mergeCell ref="B58:E58"/>
    <mergeCell ref="B59:E59"/>
    <mergeCell ref="B60:E60"/>
    <mergeCell ref="B27:E27"/>
    <mergeCell ref="B28:E28"/>
    <mergeCell ref="B30:E30"/>
    <mergeCell ref="B31:E31"/>
    <mergeCell ref="B32:E32"/>
    <mergeCell ref="B33:E33"/>
    <mergeCell ref="B26:E26"/>
    <mergeCell ref="G6:G7"/>
    <mergeCell ref="H6:H7"/>
    <mergeCell ref="B8:E8"/>
    <mergeCell ref="B9:E9"/>
    <mergeCell ref="B10:E10"/>
    <mergeCell ref="B25:E25"/>
    <mergeCell ref="B14:E14"/>
    <mergeCell ref="B15:E15"/>
    <mergeCell ref="B16:E16"/>
    <mergeCell ref="B21:E21"/>
    <mergeCell ref="B22:E22"/>
    <mergeCell ref="B23:E23"/>
    <mergeCell ref="A3:F3"/>
    <mergeCell ref="A6:A7"/>
    <mergeCell ref="B6:B7"/>
    <mergeCell ref="C6:C7"/>
    <mergeCell ref="D6:D7"/>
    <mergeCell ref="E6:E7"/>
    <mergeCell ref="F6:F7"/>
  </mergeCells>
  <printOptions horizontalCentered="1"/>
  <pageMargins left="0.27559055118110237" right="0.23622047244094491" top="0.31496062992125984" bottom="0.35433070866141736" header="0.27559055118110237" footer="0.19685039370078741"/>
  <pageSetup paperSize="9" scale="58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2022-2024</vt:lpstr>
      <vt:lpstr>'2022-2024'!Заголовки_для_печати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egorova</dc:creator>
  <cp:lastModifiedBy>ufin391</cp:lastModifiedBy>
  <cp:lastPrinted>2020-09-18T13:24:22Z</cp:lastPrinted>
  <dcterms:created xsi:type="dcterms:W3CDTF">2013-07-08T10:40:07Z</dcterms:created>
  <dcterms:modified xsi:type="dcterms:W3CDTF">2021-11-24T06:28:47Z</dcterms:modified>
</cp:coreProperties>
</file>