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/>
  <mc:AlternateContent xmlns:mc="http://schemas.openxmlformats.org/markup-compatibility/2006">
    <mc:Choice Requires="x15">
      <x15ac:absPath xmlns:x15ac="http://schemas.microsoft.com/office/spreadsheetml/2010/11/ac" url="\\rio\FO\Зеленцова ИВ\Бюджет 2021\3. Уточнение 3\"/>
    </mc:Choice>
  </mc:AlternateContent>
  <xr:revisionPtr revIDLastSave="0" documentId="13_ncr:1_{46C83FA6-319B-41E3-8723-3BA80C1F0F21}" xr6:coauthVersionLast="40" xr6:coauthVersionMax="40" xr10:uidLastSave="{00000000-0000-0000-0000-000000000000}"/>
  <bookViews>
    <workbookView xWindow="0" yWindow="0" windowWidth="28800" windowHeight="11625" activeTab="1" xr2:uid="{00000000-000D-0000-FFFF-FFFF00000000}"/>
  </bookViews>
  <sheets>
    <sheet name="Доходы" sheetId="2" r:id="rId1"/>
    <sheet name="Источники" sheetId="4" r:id="rId2"/>
  </sheets>
  <calcPr calcId="191029"/>
</workbook>
</file>

<file path=xl/calcChain.xml><?xml version="1.0" encoding="utf-8"?>
<calcChain xmlns="http://schemas.openxmlformats.org/spreadsheetml/2006/main">
  <c r="F10" i="4" l="1"/>
  <c r="F16" i="4"/>
  <c r="F17" i="4"/>
  <c r="E10" i="4" l="1"/>
  <c r="E16" i="4"/>
  <c r="E17" i="4"/>
  <c r="E23" i="4"/>
  <c r="E24" i="4"/>
  <c r="E25" i="4"/>
  <c r="E26" i="4"/>
  <c r="E22" i="4" l="1"/>
  <c r="E18" i="4"/>
  <c r="E19" i="4"/>
  <c r="E20" i="4"/>
  <c r="D10" i="4" l="1"/>
  <c r="D16" i="4"/>
  <c r="D17" i="4"/>
  <c r="D19" i="4"/>
  <c r="D20" i="4"/>
  <c r="D21" i="4"/>
  <c r="D24" i="4" l="1"/>
  <c r="D25" i="4"/>
  <c r="D26" i="4"/>
  <c r="F96" i="2" l="1"/>
  <c r="F97" i="2"/>
  <c r="F98" i="2"/>
  <c r="F99" i="2"/>
  <c r="F100" i="2"/>
  <c r="F84" i="2"/>
  <c r="F85" i="2"/>
  <c r="F86" i="2"/>
  <c r="F87" i="2"/>
  <c r="F88" i="2"/>
  <c r="F89" i="2"/>
  <c r="F90" i="2"/>
  <c r="F91" i="2"/>
  <c r="F92" i="2"/>
  <c r="F93" i="2"/>
  <c r="F94" i="2"/>
  <c r="F95" i="2"/>
  <c r="F79" i="2"/>
  <c r="F80" i="2"/>
  <c r="F81" i="2"/>
  <c r="F82" i="2"/>
  <c r="F83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51" i="2"/>
  <c r="F52" i="2"/>
  <c r="F53" i="2"/>
  <c r="F54" i="2"/>
  <c r="F55" i="2"/>
  <c r="F56" i="2"/>
  <c r="F57" i="2"/>
  <c r="F58" i="2"/>
  <c r="F39" i="2"/>
  <c r="F40" i="2"/>
  <c r="F41" i="2"/>
  <c r="F42" i="2"/>
  <c r="F43" i="2"/>
  <c r="F44" i="2"/>
  <c r="F45" i="2"/>
  <c r="F46" i="2"/>
  <c r="F47" i="2"/>
  <c r="F48" i="2"/>
  <c r="F49" i="2"/>
  <c r="F50" i="2"/>
  <c r="F29" i="2"/>
  <c r="F30" i="2"/>
  <c r="F31" i="2"/>
  <c r="F32" i="2"/>
  <c r="F33" i="2"/>
  <c r="F34" i="2"/>
  <c r="F36" i="2"/>
  <c r="F37" i="2"/>
  <c r="F38" i="2"/>
  <c r="F24" i="2"/>
  <c r="F25" i="2"/>
  <c r="F26" i="2"/>
  <c r="F21" i="2"/>
  <c r="F22" i="2"/>
  <c r="F23" i="2"/>
  <c r="F16" i="2"/>
  <c r="F17" i="2"/>
  <c r="F19" i="2"/>
  <c r="F20" i="2"/>
  <c r="F12" i="2"/>
  <c r="F13" i="2"/>
  <c r="F14" i="2"/>
  <c r="F15" i="2"/>
  <c r="F10" i="2"/>
  <c r="G94" i="2" l="1"/>
  <c r="G86" i="2"/>
  <c r="G64" i="2"/>
  <c r="G58" i="2"/>
  <c r="G48" i="2"/>
  <c r="G47" i="2" s="1"/>
  <c r="G39" i="2"/>
  <c r="G30" i="2"/>
  <c r="G29" i="2" s="1"/>
  <c r="G20" i="2"/>
  <c r="G14" i="2"/>
  <c r="E81" i="2"/>
  <c r="E86" i="2"/>
  <c r="E94" i="2"/>
  <c r="E77" i="2"/>
  <c r="E76" i="2" s="1"/>
  <c r="E74" i="2" s="1"/>
  <c r="E69" i="2"/>
  <c r="E65" i="2"/>
  <c r="E48" i="2"/>
  <c r="E47" i="2" s="1"/>
  <c r="E42" i="2"/>
  <c r="E40" i="2"/>
  <c r="E30" i="2"/>
  <c r="E29" i="2" s="1"/>
  <c r="E20" i="2"/>
  <c r="E14" i="2"/>
  <c r="E13" i="2" s="1"/>
  <c r="D14" i="2"/>
  <c r="E19" i="2"/>
  <c r="D20" i="2"/>
  <c r="D30" i="2"/>
  <c r="D29" i="2" s="1"/>
  <c r="D39" i="2"/>
  <c r="D48" i="2"/>
  <c r="D47" i="2" s="1"/>
  <c r="D58" i="2"/>
  <c r="D64" i="2"/>
  <c r="D86" i="2"/>
  <c r="D94" i="2"/>
  <c r="E80" i="2" l="1"/>
  <c r="E79" i="2" s="1"/>
  <c r="E39" i="2"/>
  <c r="E12" i="2" s="1"/>
  <c r="E10" i="2" s="1"/>
  <c r="G80" i="2"/>
  <c r="D80" i="2"/>
  <c r="E64" i="2"/>
  <c r="G12" i="2"/>
  <c r="G10" i="2" s="1"/>
  <c r="D12" i="2"/>
  <c r="D10" i="2" s="1"/>
  <c r="E59" i="2"/>
  <c r="E58" i="2" s="1"/>
</calcChain>
</file>

<file path=xl/sharedStrings.xml><?xml version="1.0" encoding="utf-8"?>
<sst xmlns="http://schemas.openxmlformats.org/spreadsheetml/2006/main" count="392" uniqueCount="237">
  <si>
    <t>010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</si>
  <si>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</si>
  <si>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</si>
  <si>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</si>
  <si>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</si>
  <si>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</si>
  <si>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</si>
  <si>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</si>
  <si>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>6</t>
  </si>
  <si>
    <t>Доходы бюджета - всего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</si>
  <si>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</si>
  <si>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</si>
  <si>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</si>
  <si>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</si>
  <si>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</si>
  <si>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</si>
  <si>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</si>
  <si>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</si>
  <si>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</si>
  <si>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</si>
  <si>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</si>
  <si>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</si>
  <si>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</si>
  <si>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</si>
  <si>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</si>
  <si>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</si>
  <si>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>-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</si>
  <si>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</si>
  <si>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</si>
  <si>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</si>
  <si>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</si>
  <si>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</si>
  <si>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</si>
  <si>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</si>
  <si>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</si>
  <si>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</si>
  <si>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</si>
  <si>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</si>
  <si>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</si>
  <si>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</si>
  <si>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</si>
  <si>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</si>
  <si>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</si>
  <si>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</si>
  <si>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</si>
  <si>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</si>
  <si>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</si>
  <si>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</si>
  <si>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</si>
  <si>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</si>
  <si>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</si>
  <si>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</si>
  <si>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</si>
  <si>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</si>
  <si>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</si>
  <si>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</si>
  <si>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</si>
  <si>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</si>
  <si>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</si>
  <si>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</si>
  <si>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 xml:space="preserve">  Единый сельскохозяйственный налог</t>
  </si>
  <si>
    <t>000 1 05 03000 00 0000 110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</si>
  <si>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</si>
  <si>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</si>
  <si>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</si>
  <si>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</si>
  <si>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</si>
  <si>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</si>
  <si>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</si>
  <si>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</si>
  <si>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</si>
  <si>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</si>
  <si>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</si>
  <si>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</si>
  <si>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</si>
  <si>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000 1 06 06033 13 0000 110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</si>
  <si>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</si>
  <si>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</si>
  <si>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</si>
  <si>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000 1 06 06043 13 0000 110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</si>
  <si>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</si>
  <si>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</si>
  <si>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</si>
  <si>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</si>
  <si>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</si>
  <si>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</si>
  <si>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</si>
  <si>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</si>
  <si>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</si>
  <si>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</si>
  <si>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</si>
  <si>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</si>
  <si>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</si>
  <si>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</si>
  <si>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</si>
  <si>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>000 1 11 05075 13 0000 120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</si>
  <si>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</si>
  <si>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</si>
  <si>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</si>
  <si>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</si>
  <si>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</si>
  <si>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000 1 11 09045 13 0000 120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</si>
  <si>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</si>
  <si>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</si>
  <si>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</si>
  <si>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</si>
  <si>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Доходы, поступающие в порядке возмещения расходов, понесенных в связи с эксплуатацией имущества</t>
  </si>
  <si>
    <t>000 1 13 02060 00 0000 130</t>
  </si>
  <si>
    <t xml:space="preserve">  Доходы, поступающие в порядке возмещения расходов, понесенных в связи с эксплуатацией имущества городских поселений</t>
  </si>
  <si>
    <t>000 1 13 02065 13 0000 130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</si>
  <si>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</si>
  <si>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</si>
  <si>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поселений</t>
  </si>
  <si>
    <t>000 1 13 02995 13 0000 130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</si>
  <si>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</si>
  <si>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</si>
  <si>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</si>
  <si>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</si>
  <si>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</si>
  <si>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</si>
  <si>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</si>
  <si>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000 1 14 02053 13 0000 410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</si>
  <si>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</si>
  <si>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</si>
  <si>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</si>
  <si>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</si>
  <si>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</si>
  <si>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</si>
  <si>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</si>
  <si>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</si>
  <si>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</si>
  <si>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</si>
  <si>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  ШТРАФЫ, САНКЦИИ, ВОЗМЕЩЕНИЕ УЩЕРБА</t>
  </si>
  <si>
    <t>000 1 16 00000 00 0000 000</t>
  </si>
  <si>
    <t xml:space="preserve">  Платежи в целях возмещения причиненного ущерба (убытков)</t>
  </si>
  <si>
    <t>000 1 16 10000 00 0000 140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</si>
  <si>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</si>
  <si>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000 1 16 10030 13 0000 140</t>
  </si>
  <si>
    <t xml:space="preserve">  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</si>
  <si>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000 1 16 10032 13 0000 140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</si>
  <si>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</si>
  <si>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</si>
  <si>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</si>
  <si>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</si>
  <si>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</si>
  <si>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</si>
  <si>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на выравнивание бюджетной обеспеченности</t>
  </si>
  <si>
    <t>000 2 02 15001 00 0000 150</t>
  </si>
  <si>
    <t xml:space="preserve">  Дотации бюджетам городских поселений на выравнивание бюджетной обеспеченности из бюджета субъекта Российской Федерации.</t>
  </si>
  <si>
    <t>000 2 02 15001 13 0000 150</t>
  </si>
  <si>
    <t xml:space="preserve">  Дотации бюджетам на поддержку мер по обеспечению сбалансированности бюджетов</t>
  </si>
  <si>
    <t>000 2 02 15002 00 0000 150</t>
  </si>
  <si>
    <t xml:space="preserve">  Дотации бюджетам городских поселений на поддержку мер по обеспечению сбалансированности бюджетов</t>
  </si>
  <si>
    <t>000 2 02 15002 13 0000 150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</si>
  <si>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</si>
  <si>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</si>
  <si>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</si>
  <si>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</si>
  <si>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городских поселений на реализацию мероприятий по обеспечению жильем молодых семей</t>
  </si>
  <si>
    <t>000 2 02 25497 13 0000 150</t>
  </si>
  <si>
    <t xml:space="preserve">  Прочие субсидии</t>
  </si>
  <si>
    <t>000 2 02 29999 00 0000 150</t>
  </si>
  <si>
    <t xml:space="preserve">  Прочие субсидии бюджетам городских поселений</t>
  </si>
  <si>
    <t>000 2 02 29999 13 0000 150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</si>
  <si>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</si>
  <si>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</si>
  <si>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</si>
  <si>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</si>
  <si>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городских поселений на выполнение передаваемых полномочий субъектов Российской Федерации</t>
  </si>
  <si>
    <t>000 2 02 30024 13 0000 150</t>
  </si>
  <si>
    <t xml:space="preserve">  Иные межбюджетные трансферты</t>
  </si>
  <si>
    <t>000 2 02 40000 00 0000 150</t>
  </si>
  <si>
    <t xml:space="preserve">  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</si>
  <si>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000 2 02 45393 00 0000 150</t>
  </si>
  <si>
    <t xml:space="preserve">  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</si>
  <si>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000 2 02 45393 13 0000 150</t>
  </si>
  <si>
    <t xml:space="preserve">  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</si>
  <si>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000 2 02 45424 00 0000 150</t>
  </si>
  <si>
    <t xml:space="preserve">  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</si>
  <si>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000 2 02 45424 13 0000 150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</si>
  <si>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</si>
  <si>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</si>
  <si>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городских поселений</t>
  </si>
  <si>
    <t>000 2 02 49999 13 0000 150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</si>
  <si>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</si>
  <si>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</si>
  <si>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</si>
  <si>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000 2 19 00000 13 0000 150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</si>
  <si>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</si>
  <si>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000 2 19 60010 13 0000 150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</si>
  <si>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</si>
  <si>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</si>
  <si>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</si>
  <si>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</si>
  <si>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</si>
  <si>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</si>
  <si>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</si>
  <si>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</si>
  <si>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</t>
  </si>
  <si>
    <t>000 01 05 00 00 00 0000 000</t>
  </si>
  <si>
    <t>увеличение остатков средств, всего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</si>
  <si>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</si>
  <si>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</si>
  <si>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</si>
  <si>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</si>
  <si>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</si>
  <si>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</si>
  <si>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</si>
  <si>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</si>
  <si>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</si>
  <si>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</si>
  <si>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</si>
  <si>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</si>
  <si>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</si>
  <si>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</si>
  <si>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</si>
  <si>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поселений</t>
  </si>
  <si>
    <t>000 01 05 02 01 13 0000 610</t>
  </si>
  <si>
    <t>Руководитель</t>
  </si>
  <si>
    <t>(подпись)</t>
  </si>
  <si>
    <t>(расшифровка подписи)</t>
  </si>
  <si>
    <t>Зеленцова Ирина Владимировна</t>
  </si>
  <si>
    <t xml:space="preserve"> </t>
  </si>
  <si>
    <t>Главный бухгалтер</t>
  </si>
  <si>
    <t/>
  </si>
  <si>
    <t>централизованной бухгалтерии</t>
  </si>
  <si>
    <t>"     " ________________ 20    г.</t>
  </si>
  <si>
    <t>Исполнено на 15.12.2021</t>
  </si>
  <si>
    <t>% исполнения</t>
  </si>
  <si>
    <t>Ожидаемая оценка исполнения за 2021 год</t>
  </si>
  <si>
    <t xml:space="preserve">000 </t>
  </si>
  <si>
    <t>000 1 16 07010 13 0000 140</t>
  </si>
  <si>
    <t xml:space="preserve">          1. Доходы бюджета</t>
  </si>
  <si>
    <t xml:space="preserve">                                                         Ожидаемая оценка исполнения бюджета города Колы на 15.12.2021 года</t>
  </si>
  <si>
    <t>Единица измерения:  руб.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</si>
  <si>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</si>
  <si>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Ожидаемое исполнение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</si>
</sst>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color rgb="FF000000"/>
      <name val="Arial Cyr"/>
      <charset val="204"/>
    </font>
    <font>
      <b/>
      <sz val="1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2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0" fontId="3" fillId="0" borderId="26" xfId="59" applyNumberFormat="1" applyProtection="1">
      <alignment horizontal="left" wrapText="1"/>
    </xf>
    <xf numFmtId="0" fontId="3" fillId="0" borderId="27" xfId="65" applyNumberFormat="1" applyProtection="1">
      <alignment horizontal="left" wrapText="1"/>
    </xf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4" fillId="0" borderId="1" xfId="13" applyNumberFormat="1" applyBorder="1" applyProtection="1">
      <alignment horizontal="right"/>
    </xf>
    <xf numFmtId="0" fontId="3" fillId="0" borderId="1" xfId="10" applyNumberFormat="1" applyBorder="1" applyProtection="1"/>
    <xf numFmtId="0" fontId="3" fillId="0" borderId="1" xfId="16" applyNumberFormat="1" applyBorder="1" applyProtection="1">
      <alignment horizontal="left"/>
    </xf>
    <xf numFmtId="49" fontId="3" fillId="0" borderId="1" xfId="17" applyNumberFormat="1" applyBorder="1" applyProtection="1"/>
    <xf numFmtId="49" fontId="3" fillId="0" borderId="1" xfId="21" applyNumberFormat="1" applyBorder="1" applyProtection="1">
      <alignment horizontal="center"/>
    </xf>
    <xf numFmtId="49" fontId="3" fillId="0" borderId="1" xfId="23" applyNumberFormat="1" applyBorder="1" applyProtection="1">
      <alignment horizontal="right"/>
    </xf>
    <xf numFmtId="0" fontId="3" fillId="0" borderId="1" xfId="24" applyNumberFormat="1" applyBorder="1" applyProtection="1">
      <alignment horizontal="left"/>
    </xf>
    <xf numFmtId="49" fontId="3" fillId="0" borderId="1" xfId="25" applyNumberFormat="1" applyBorder="1" applyProtection="1"/>
    <xf numFmtId="49" fontId="3" fillId="0" borderId="1" xfId="26" applyNumberFormat="1" applyBorder="1" applyProtection="1"/>
    <xf numFmtId="49" fontId="3" fillId="0" borderId="1" xfId="27" applyNumberFormat="1" applyBorder="1" applyProtection="1">
      <alignment horizontal="center"/>
    </xf>
    <xf numFmtId="0" fontId="14" fillId="0" borderId="0" xfId="0" applyFont="1" applyAlignment="1">
      <alignment horizontal="center"/>
    </xf>
    <xf numFmtId="4" fontId="3" fillId="0" borderId="23" xfId="47" applyNumberFormat="1" applyFill="1" applyProtection="1">
      <alignment horizontal="right" shrinkToFit="1"/>
    </xf>
    <xf numFmtId="4" fontId="3" fillId="0" borderId="17" xfId="39" applyNumberFormat="1" applyFill="1" applyProtection="1">
      <alignment horizontal="right" shrinkToFit="1"/>
    </xf>
    <xf numFmtId="4" fontId="3" fillId="0" borderId="20" xfId="43" applyNumberFormat="1" applyFill="1" applyProtection="1">
      <alignment horizontal="right" shrinkToFit="1"/>
    </xf>
    <xf numFmtId="0" fontId="13" fillId="0" borderId="1" xfId="16" applyNumberFormat="1" applyFont="1" applyBorder="1" applyAlignment="1" applyProtection="1">
      <alignment horizontal="center"/>
    </xf>
    <xf numFmtId="0" fontId="14" fillId="0" borderId="0" xfId="0" applyFont="1" applyAlignment="1">
      <alignment horizontal="center"/>
    </xf>
    <xf numFmtId="49" fontId="3" fillId="0" borderId="34" xfId="30" applyNumberFormat="1" applyBorder="1" applyAlignment="1" applyProtection="1">
      <alignment horizontal="center" vertical="top" wrapText="1"/>
    </xf>
    <xf numFmtId="49" fontId="3" fillId="0" borderId="35" xfId="30" applyNumberFormat="1" applyBorder="1" applyAlignment="1" applyProtection="1">
      <alignment horizontal="center" vertical="top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3" fillId="0" borderId="36" xfId="29" applyNumberFormat="1" applyBorder="1" applyProtection="1">
      <alignment horizontal="center" vertical="top" wrapText="1"/>
    </xf>
    <xf numFmtId="0" fontId="3" fillId="0" borderId="36" xfId="29" applyBorder="1">
      <alignment horizontal="center" vertical="top" wrapTex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  <xf numFmtId="4" fontId="3" fillId="0" borderId="1" xfId="48" applyNumberFormat="1" applyProtection="1">
      <alignment horizontal="right"/>
    </xf>
    <xf numFmtId="4" fontId="3" fillId="0" borderId="2" xfId="82" applyNumberFormat="1" applyProtection="1">
      <alignment horizontal="right"/>
    </xf>
    <xf numFmtId="4" fontId="3" fillId="0" borderId="13" xfId="29" applyNumberFormat="1" applyProtection="1">
      <alignment horizontal="center" vertical="top" wrapText="1"/>
    </xf>
    <xf numFmtId="4" fontId="3" fillId="0" borderId="13" xfId="29" applyNumberFormat="1">
      <alignment horizontal="center" vertical="top" wrapText="1"/>
    </xf>
    <xf numFmtId="4" fontId="3" fillId="0" borderId="4" xfId="51" applyNumberFormat="1" applyProtection="1">
      <alignment horizontal="center" vertical="center" shrinkToFit="1"/>
    </xf>
    <xf numFmtId="4" fontId="3" fillId="0" borderId="27" xfId="89" applyNumberFormat="1" applyProtection="1">
      <alignment horizontal="right" vertical="center" shrinkToFit="1"/>
    </xf>
    <xf numFmtId="4" fontId="1" fillId="0" borderId="31" xfId="104" applyNumberFormat="1" applyProtection="1"/>
    <xf numFmtId="4" fontId="1" fillId="0" borderId="1" xfId="107" applyNumberFormat="1" applyProtection="1"/>
    <xf numFmtId="4" fontId="6" fillId="0" borderId="1" xfId="14" applyNumberFormat="1" applyProtection="1"/>
    <xf numFmtId="4" fontId="9" fillId="0" borderId="1" xfId="110" applyNumberFormat="1" applyProtection="1">
      <alignment horizontal="center"/>
    </xf>
    <xf numFmtId="4" fontId="8" fillId="0" borderId="1" xfId="117" applyNumberFormat="1" applyProtection="1"/>
    <xf numFmtId="4" fontId="3" fillId="0" borderId="1" xfId="10" applyNumberFormat="1" applyProtection="1"/>
    <xf numFmtId="4" fontId="1" fillId="0" borderId="1" xfId="1" applyNumberFormat="1" applyProtection="1"/>
    <xf numFmtId="4" fontId="1" fillId="0" borderId="2" xfId="119" applyNumberFormat="1" applyProtection="1"/>
    <xf numFmtId="4" fontId="1" fillId="0" borderId="11" xfId="121" applyNumberFormat="1" applyProtection="1"/>
    <xf numFmtId="4" fontId="0" fillId="0" borderId="0" xfId="0" applyNumberFormat="1" applyProtection="1">
      <protection locked="0"/>
    </xf>
    <xf numFmtId="4" fontId="3" fillId="0" borderId="27" xfId="98" applyNumberFormat="1" applyAlignment="1" applyProtection="1">
      <alignment horizontal="right" shrinkToFit="1"/>
    </xf>
  </cellXfs>
  <cellStyles count="130">
    <cellStyle name="br" xfId="124" xr:uid="{00000000-0005-0000-0000-00007C000000}"/>
    <cellStyle name="col" xfId="123" xr:uid="{00000000-0005-0000-0000-00007B000000}"/>
    <cellStyle name="st128" xfId="120" xr:uid="{00000000-0005-0000-0000-000078000000}"/>
    <cellStyle name="style0" xfId="125" xr:uid="{00000000-0005-0000-0000-00007D000000}"/>
    <cellStyle name="td" xfId="126" xr:uid="{00000000-0005-0000-0000-00007E000000}"/>
    <cellStyle name="tr" xfId="122" xr:uid="{00000000-0005-0000-0000-00007A000000}"/>
    <cellStyle name="xl100" xfId="74" xr:uid="{00000000-0005-0000-0000-00004A000000}"/>
    <cellStyle name="xl101" xfId="78" xr:uid="{00000000-0005-0000-0000-00004E000000}"/>
    <cellStyle name="xl102" xfId="83" xr:uid="{00000000-0005-0000-0000-000053000000}"/>
    <cellStyle name="xl103" xfId="86" xr:uid="{00000000-0005-0000-0000-000056000000}"/>
    <cellStyle name="xl104" xfId="75" xr:uid="{00000000-0005-0000-0000-00004B000000}"/>
    <cellStyle name="xl105" xfId="79" xr:uid="{00000000-0005-0000-0000-00004F000000}"/>
    <cellStyle name="xl106" xfId="84" xr:uid="{00000000-0005-0000-0000-000054000000}"/>
    <cellStyle name="xl107" xfId="87" xr:uid="{00000000-0005-0000-0000-000057000000}"/>
    <cellStyle name="xl108" xfId="80" xr:uid="{00000000-0005-0000-0000-000050000000}"/>
    <cellStyle name="xl109" xfId="88" xr:uid="{00000000-0005-0000-0000-000058000000}"/>
    <cellStyle name="xl110" xfId="91" xr:uid="{00000000-0005-0000-0000-00005B000000}"/>
    <cellStyle name="xl111" xfId="76" xr:uid="{00000000-0005-0000-0000-00004C000000}"/>
    <cellStyle name="xl112" xfId="81" xr:uid="{00000000-0005-0000-0000-000051000000}"/>
    <cellStyle name="xl113" xfId="82" xr:uid="{00000000-0005-0000-0000-000052000000}"/>
    <cellStyle name="xl114" xfId="89" xr:uid="{00000000-0005-0000-0000-000059000000}"/>
    <cellStyle name="xl115" xfId="92" xr:uid="{00000000-0005-0000-0000-00005C000000}"/>
    <cellStyle name="xl116" xfId="94" xr:uid="{00000000-0005-0000-0000-00005E000000}"/>
    <cellStyle name="xl117" xfId="95" xr:uid="{00000000-0005-0000-0000-00005F000000}"/>
    <cellStyle name="xl118" xfId="96" xr:uid="{00000000-0005-0000-0000-000060000000}"/>
    <cellStyle name="xl119" xfId="97" xr:uid="{00000000-0005-0000-0000-000061000000}"/>
    <cellStyle name="xl120" xfId="98" xr:uid="{00000000-0005-0000-0000-000062000000}"/>
    <cellStyle name="xl121" xfId="99" xr:uid="{00000000-0005-0000-0000-000063000000}"/>
    <cellStyle name="xl122" xfId="100" xr:uid="{00000000-0005-0000-0000-000064000000}"/>
    <cellStyle name="xl123" xfId="105" xr:uid="{00000000-0005-0000-0000-000069000000}"/>
    <cellStyle name="xl124" xfId="110" xr:uid="{00000000-0005-0000-0000-00006E000000}"/>
    <cellStyle name="xl125" xfId="114" xr:uid="{00000000-0005-0000-0000-000072000000}"/>
    <cellStyle name="xl126" xfId="117" xr:uid="{00000000-0005-0000-0000-000075000000}"/>
    <cellStyle name="xl127" xfId="119" xr:uid="{00000000-0005-0000-0000-000077000000}"/>
    <cellStyle name="xl128" xfId="121" xr:uid="{00000000-0005-0000-0000-000079000000}"/>
    <cellStyle name="xl129" xfId="101" xr:uid="{00000000-0005-0000-0000-000065000000}"/>
    <cellStyle name="xl130" xfId="106" xr:uid="{00000000-0005-0000-0000-00006A000000}"/>
    <cellStyle name="xl131" xfId="108" xr:uid="{00000000-0005-0000-0000-00006C000000}"/>
    <cellStyle name="xl132" xfId="111" xr:uid="{00000000-0005-0000-0000-00006F000000}"/>
    <cellStyle name="xl133" xfId="112" xr:uid="{00000000-0005-0000-0000-000070000000}"/>
    <cellStyle name="xl134" xfId="115" xr:uid="{00000000-0005-0000-0000-000073000000}"/>
    <cellStyle name="xl135" xfId="109" xr:uid="{00000000-0005-0000-0000-00006D000000}"/>
    <cellStyle name="xl136" xfId="118" xr:uid="{00000000-0005-0000-0000-000076000000}"/>
    <cellStyle name="xl137" xfId="102" xr:uid="{00000000-0005-0000-0000-000066000000}"/>
    <cellStyle name="xl138" xfId="113" xr:uid="{00000000-0005-0000-0000-000071000000}"/>
    <cellStyle name="xl139" xfId="103" xr:uid="{00000000-0005-0000-0000-000067000000}"/>
    <cellStyle name="xl140" xfId="107" xr:uid="{00000000-0005-0000-0000-00006B000000}"/>
    <cellStyle name="xl141" xfId="104" xr:uid="{00000000-0005-0000-0000-000068000000}"/>
    <cellStyle name="xl142" xfId="116" xr:uid="{00000000-0005-0000-0000-000074000000}"/>
    <cellStyle name="xl143" xfId="129" xr:uid="{00000000-0005-0000-0000-000081000000}"/>
    <cellStyle name="xl21" xfId="127" xr:uid="{00000000-0005-0000-0000-00007F000000}"/>
    <cellStyle name="xl22" xfId="1" xr:uid="{00000000-0005-0000-0000-000001000000}"/>
    <cellStyle name="xl23" xfId="5" xr:uid="{00000000-0005-0000-0000-000005000000}"/>
    <cellStyle name="xl24" xfId="10" xr:uid="{00000000-0005-0000-0000-00000A000000}"/>
    <cellStyle name="xl25" xfId="16" xr:uid="{00000000-0005-0000-0000-000010000000}"/>
    <cellStyle name="xl26" xfId="29" xr:uid="{00000000-0005-0000-0000-00001D000000}"/>
    <cellStyle name="xl27" xfId="33" xr:uid="{00000000-0005-0000-0000-000021000000}"/>
    <cellStyle name="xl28" xfId="36" xr:uid="{00000000-0005-0000-0000-000024000000}"/>
    <cellStyle name="xl29" xfId="40" xr:uid="{00000000-0005-0000-0000-000028000000}"/>
    <cellStyle name="xl30" xfId="44" xr:uid="{00000000-0005-0000-0000-00002C000000}"/>
    <cellStyle name="xl31" xfId="14" xr:uid="{00000000-0005-0000-0000-00000E000000}"/>
    <cellStyle name="xl32" xfId="128" xr:uid="{00000000-0005-0000-0000-000080000000}"/>
    <cellStyle name="xl33" xfId="24" xr:uid="{00000000-0005-0000-0000-000018000000}"/>
    <cellStyle name="xl34" xfId="34" xr:uid="{00000000-0005-0000-0000-000022000000}"/>
    <cellStyle name="xl35" xfId="37" xr:uid="{00000000-0005-0000-0000-000025000000}"/>
    <cellStyle name="xl36" xfId="41" xr:uid="{00000000-0005-0000-0000-000029000000}"/>
    <cellStyle name="xl37" xfId="45" xr:uid="{00000000-0005-0000-0000-00002D000000}"/>
    <cellStyle name="xl38" xfId="6" xr:uid="{00000000-0005-0000-0000-000006000000}"/>
    <cellStyle name="xl39" xfId="38" xr:uid="{00000000-0005-0000-0000-000026000000}"/>
    <cellStyle name="xl40" xfId="42" xr:uid="{00000000-0005-0000-0000-00002A000000}"/>
    <cellStyle name="xl41" xfId="46" xr:uid="{00000000-0005-0000-0000-00002E000000}"/>
    <cellStyle name="xl42" xfId="17" xr:uid="{00000000-0005-0000-0000-000011000000}"/>
    <cellStyle name="xl43" xfId="20" xr:uid="{00000000-0005-0000-0000-000014000000}"/>
    <cellStyle name="xl44" xfId="22" xr:uid="{00000000-0005-0000-0000-000016000000}"/>
    <cellStyle name="xl45" xfId="25" xr:uid="{00000000-0005-0000-0000-000019000000}"/>
    <cellStyle name="xl46" xfId="30" xr:uid="{00000000-0005-0000-0000-00001E000000}"/>
    <cellStyle name="xl47" xfId="35" xr:uid="{00000000-0005-0000-0000-000023000000}"/>
    <cellStyle name="xl48" xfId="39" xr:uid="{00000000-0005-0000-0000-000027000000}"/>
    <cellStyle name="xl49" xfId="43" xr:uid="{00000000-0005-0000-0000-00002B000000}"/>
    <cellStyle name="xl50" xfId="47" xr:uid="{00000000-0005-0000-0000-00002F000000}"/>
    <cellStyle name="xl51" xfId="2" xr:uid="{00000000-0005-0000-0000-000002000000}"/>
    <cellStyle name="xl52" xfId="7" xr:uid="{00000000-0005-0000-0000-000007000000}"/>
    <cellStyle name="xl53" xfId="11" xr:uid="{00000000-0005-0000-0000-00000B000000}"/>
    <cellStyle name="xl54" xfId="18" xr:uid="{00000000-0005-0000-0000-000012000000}"/>
    <cellStyle name="xl55" xfId="23" xr:uid="{00000000-0005-0000-0000-000017000000}"/>
    <cellStyle name="xl56" xfId="26" xr:uid="{00000000-0005-0000-0000-00001A000000}"/>
    <cellStyle name="xl57" xfId="3" xr:uid="{00000000-0005-0000-0000-000003000000}"/>
    <cellStyle name="xl58" xfId="8" xr:uid="{00000000-0005-0000-0000-000008000000}"/>
    <cellStyle name="xl59" xfId="12" xr:uid="{00000000-0005-0000-0000-00000C000000}"/>
    <cellStyle name="xl60" xfId="15" xr:uid="{00000000-0005-0000-0000-00000F000000}"/>
    <cellStyle name="xl61" xfId="19" xr:uid="{00000000-0005-0000-0000-000013000000}"/>
    <cellStyle name="xl62" xfId="21" xr:uid="{00000000-0005-0000-0000-000015000000}"/>
    <cellStyle name="xl63" xfId="27" xr:uid="{00000000-0005-0000-0000-00001B000000}"/>
    <cellStyle name="xl64" xfId="28" xr:uid="{00000000-0005-0000-0000-00001C000000}"/>
    <cellStyle name="xl65" xfId="4" xr:uid="{00000000-0005-0000-0000-000004000000}"/>
    <cellStyle name="xl66" xfId="9" xr:uid="{00000000-0005-0000-0000-000009000000}"/>
    <cellStyle name="xl67" xfId="13" xr:uid="{00000000-0005-0000-0000-00000D000000}"/>
    <cellStyle name="xl68" xfId="31" xr:uid="{00000000-0005-0000-0000-00001F000000}"/>
    <cellStyle name="xl69" xfId="32" xr:uid="{00000000-0005-0000-0000-000020000000}"/>
    <cellStyle name="xl70" xfId="59" xr:uid="{00000000-0005-0000-0000-00003B000000}"/>
    <cellStyle name="xl71" xfId="65" xr:uid="{00000000-0005-0000-0000-000041000000}"/>
    <cellStyle name="xl72" xfId="71" xr:uid="{00000000-0005-0000-0000-000047000000}"/>
    <cellStyle name="xl73" xfId="53" xr:uid="{00000000-0005-0000-0000-000035000000}"/>
    <cellStyle name="xl74" xfId="56" xr:uid="{00000000-0005-0000-0000-000038000000}"/>
    <cellStyle name="xl75" xfId="60" xr:uid="{00000000-0005-0000-0000-00003C000000}"/>
    <cellStyle name="xl76" xfId="66" xr:uid="{00000000-0005-0000-0000-000042000000}"/>
    <cellStyle name="xl77" xfId="72" xr:uid="{00000000-0005-0000-0000-000048000000}"/>
    <cellStyle name="xl78" xfId="50" xr:uid="{00000000-0005-0000-0000-000032000000}"/>
    <cellStyle name="xl79" xfId="61" xr:uid="{00000000-0005-0000-0000-00003D000000}"/>
    <cellStyle name="xl80" xfId="67" xr:uid="{00000000-0005-0000-0000-000043000000}"/>
    <cellStyle name="xl81" xfId="51" xr:uid="{00000000-0005-0000-0000-000033000000}"/>
    <cellStyle name="xl82" xfId="57" xr:uid="{00000000-0005-0000-0000-000039000000}"/>
    <cellStyle name="xl83" xfId="62" xr:uid="{00000000-0005-0000-0000-00003E000000}"/>
    <cellStyle name="xl84" xfId="68" xr:uid="{00000000-0005-0000-0000-000044000000}"/>
    <cellStyle name="xl85" xfId="48" xr:uid="{00000000-0005-0000-0000-000030000000}"/>
    <cellStyle name="xl86" xfId="54" xr:uid="{00000000-0005-0000-0000-000036000000}"/>
    <cellStyle name="xl87" xfId="58" xr:uid="{00000000-0005-0000-0000-00003A000000}"/>
    <cellStyle name="xl88" xfId="63" xr:uid="{00000000-0005-0000-0000-00003F000000}"/>
    <cellStyle name="xl89" xfId="69" xr:uid="{00000000-0005-0000-0000-000045000000}"/>
    <cellStyle name="xl90" xfId="49" xr:uid="{00000000-0005-0000-0000-000031000000}"/>
    <cellStyle name="xl91" xfId="52" xr:uid="{00000000-0005-0000-0000-000034000000}"/>
    <cellStyle name="xl92" xfId="55" xr:uid="{00000000-0005-0000-0000-000037000000}"/>
    <cellStyle name="xl93" xfId="64" xr:uid="{00000000-0005-0000-0000-000040000000}"/>
    <cellStyle name="xl94" xfId="70" xr:uid="{00000000-0005-0000-0000-000046000000}"/>
    <cellStyle name="xl95" xfId="73" xr:uid="{00000000-0005-0000-0000-000049000000}"/>
    <cellStyle name="xl96" xfId="77" xr:uid="{00000000-0005-0000-0000-00004D000000}"/>
    <cellStyle name="xl97" xfId="85" xr:uid="{00000000-0005-0000-0000-000055000000}"/>
    <cellStyle name="xl98" xfId="90" xr:uid="{00000000-0005-0000-0000-00005A000000}"/>
    <cellStyle name="xl99" xfId="93" xr:uid="{00000000-0005-0000-0000-00005D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4"/>
  <sheetViews>
    <sheetView zoomScaleNormal="100" zoomScaleSheetLayoutView="100" workbookViewId="0">
      <selection activeCell="E10" sqref="E10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4" style="1" customWidth="1"/>
    <col min="4" max="4" width="19.85546875" style="1" customWidth="1"/>
    <col min="5" max="5" width="20" style="1" customWidth="1"/>
    <col min="6" max="6" width="10.140625" style="1" customWidth="1"/>
    <col min="7" max="7" width="19.85546875" style="1" customWidth="1"/>
    <col min="8" max="8" width="9.140625" style="1" hidden="1"/>
    <col min="9" max="16384" width="9.140625" style="1"/>
  </cols>
  <sheetData>
    <row r="1" spans="1:8" ht="12" customHeight="1" x14ac:dyDescent="0.25">
      <c r="A1" s="2"/>
      <c r="B1" s="2"/>
      <c r="C1" s="2"/>
      <c r="D1" s="2"/>
      <c r="E1" s="2"/>
      <c r="F1" s="2"/>
      <c r="G1" s="2"/>
      <c r="H1" s="2"/>
    </row>
    <row r="2" spans="1:8" ht="15.95" customHeight="1" x14ac:dyDescent="0.25">
      <c r="A2" s="85" t="s">
        <v>233</v>
      </c>
      <c r="B2" s="86"/>
      <c r="C2" s="86"/>
      <c r="D2" s="86"/>
      <c r="E2" s="86"/>
      <c r="F2" s="81"/>
      <c r="G2" s="75"/>
      <c r="H2" s="71"/>
    </row>
    <row r="3" spans="1:8" ht="14.1" customHeight="1" x14ac:dyDescent="0.25">
      <c r="A3" s="72"/>
      <c r="B3" s="77"/>
      <c r="C3" s="77"/>
      <c r="D3" s="78"/>
      <c r="E3" s="79"/>
      <c r="F3" s="79"/>
      <c r="G3" s="75"/>
      <c r="H3" s="71"/>
    </row>
    <row r="4" spans="1:8" ht="14.1" customHeight="1" x14ac:dyDescent="0.25">
      <c r="A4" s="73" t="s">
        <v>234</v>
      </c>
      <c r="B4" s="73"/>
      <c r="C4" s="73"/>
      <c r="D4" s="74"/>
      <c r="E4" s="76"/>
      <c r="F4" s="76"/>
      <c r="G4" s="80"/>
      <c r="H4" s="71"/>
    </row>
    <row r="5" spans="1:8" ht="14.1" customHeight="1" x14ac:dyDescent="0.25">
      <c r="A5" s="89" t="s">
        <v>232</v>
      </c>
      <c r="B5" s="90"/>
      <c r="C5" s="90"/>
      <c r="D5" s="90"/>
      <c r="E5" s="90"/>
      <c r="F5" s="90"/>
      <c r="G5" s="90"/>
      <c r="H5" s="7"/>
    </row>
    <row r="6" spans="1:8" ht="12.95" customHeight="1" x14ac:dyDescent="0.25">
      <c r="A6" s="91" t="s">
        <v>1</v>
      </c>
      <c r="B6" s="91" t="s">
        <v>2</v>
      </c>
      <c r="C6" s="91" t="s">
        <v>3</v>
      </c>
      <c r="D6" s="93" t="s">
        <v>4</v>
      </c>
      <c r="E6" s="93" t="s">
        <v>227</v>
      </c>
      <c r="F6" s="87" t="s">
        <v>228</v>
      </c>
      <c r="G6" s="95" t="s">
        <v>229</v>
      </c>
      <c r="H6" s="8"/>
    </row>
    <row r="7" spans="1:8" ht="12" customHeight="1" x14ac:dyDescent="0.25">
      <c r="A7" s="92"/>
      <c r="B7" s="92"/>
      <c r="C7" s="92"/>
      <c r="D7" s="94"/>
      <c r="E7" s="94"/>
      <c r="F7" s="87"/>
      <c r="G7" s="96"/>
      <c r="H7" s="9"/>
    </row>
    <row r="8" spans="1:8" ht="14.25" customHeight="1" x14ac:dyDescent="0.25">
      <c r="A8" s="92"/>
      <c r="B8" s="92"/>
      <c r="C8" s="92"/>
      <c r="D8" s="94"/>
      <c r="E8" s="94"/>
      <c r="F8" s="88"/>
      <c r="G8" s="96"/>
      <c r="H8" s="9"/>
    </row>
    <row r="9" spans="1:8" ht="14.25" customHeight="1" x14ac:dyDescent="0.25">
      <c r="A9" s="10">
        <v>1</v>
      </c>
      <c r="B9" s="11">
        <v>2</v>
      </c>
      <c r="C9" s="11">
        <v>3</v>
      </c>
      <c r="D9" s="12" t="s">
        <v>6</v>
      </c>
      <c r="E9" s="12" t="s">
        <v>7</v>
      </c>
      <c r="F9" s="12"/>
      <c r="G9" s="12" t="s">
        <v>8</v>
      </c>
      <c r="H9" s="9"/>
    </row>
    <row r="10" spans="1:8" ht="17.25" customHeight="1" thickBot="1" x14ac:dyDescent="0.3">
      <c r="A10" s="13" t="s">
        <v>9</v>
      </c>
      <c r="B10" s="14" t="s">
        <v>0</v>
      </c>
      <c r="C10" s="15" t="s">
        <v>10</v>
      </c>
      <c r="D10" s="83">
        <f>D12+D79</f>
        <v>431440154.14999998</v>
      </c>
      <c r="E10" s="83">
        <f>E12+E79</f>
        <v>295498215.77000004</v>
      </c>
      <c r="F10" s="83">
        <f>E10/D10%</f>
        <v>68.491125113788868</v>
      </c>
      <c r="G10" s="83">
        <f>G12+G79</f>
        <v>431440154.14999998</v>
      </c>
      <c r="H10" s="9"/>
    </row>
    <row r="11" spans="1:8" ht="15" customHeight="1" thickBot="1" x14ac:dyDescent="0.3">
      <c r="A11" s="17" t="s">
        <v>11</v>
      </c>
      <c r="B11" s="18"/>
      <c r="C11" s="19"/>
      <c r="D11" s="84"/>
      <c r="E11" s="84"/>
      <c r="F11" s="83"/>
      <c r="G11" s="84"/>
      <c r="H11" s="9"/>
    </row>
    <row r="12" spans="1:8" ht="15.75" thickBot="1" x14ac:dyDescent="0.3">
      <c r="A12" s="20" t="s">
        <v>12</v>
      </c>
      <c r="B12" s="21" t="s">
        <v>0</v>
      </c>
      <c r="C12" s="22" t="s">
        <v>13</v>
      </c>
      <c r="D12" s="82">
        <f>D13+D19+D29+D39+D47+D58+D64</f>
        <v>105857600</v>
      </c>
      <c r="E12" s="82">
        <f>E13+E19+E39+E47+E58+E64+E74+E29</f>
        <v>90311239.220000014</v>
      </c>
      <c r="F12" s="83">
        <f t="shared" ref="F12:F71" si="0">E12/D12%</f>
        <v>85.313892644458235</v>
      </c>
      <c r="G12" s="82">
        <f>G13+G19+G29+G39+G47+G58+G64</f>
        <v>105857600</v>
      </c>
      <c r="H12" s="9"/>
    </row>
    <row r="13" spans="1:8" ht="15.75" thickBot="1" x14ac:dyDescent="0.3">
      <c r="A13" s="20" t="s">
        <v>14</v>
      </c>
      <c r="B13" s="21" t="s">
        <v>0</v>
      </c>
      <c r="C13" s="22" t="s">
        <v>15</v>
      </c>
      <c r="D13" s="82">
        <v>55286000</v>
      </c>
      <c r="E13" s="82">
        <f>E14</f>
        <v>45350991.710000001</v>
      </c>
      <c r="F13" s="83">
        <f t="shared" si="0"/>
        <v>82.029793636725387</v>
      </c>
      <c r="G13" s="82">
        <v>55286000</v>
      </c>
      <c r="H13" s="9"/>
    </row>
    <row r="14" spans="1:8" ht="15.75" thickBot="1" x14ac:dyDescent="0.3">
      <c r="A14" s="20" t="s">
        <v>16</v>
      </c>
      <c r="B14" s="21" t="s">
        <v>0</v>
      </c>
      <c r="C14" s="22" t="s">
        <v>17</v>
      </c>
      <c r="D14" s="82">
        <f>D15+D16+D17</f>
        <v>55286000</v>
      </c>
      <c r="E14" s="82">
        <f>E15+E16+E17+E18</f>
        <v>45350991.710000001</v>
      </c>
      <c r="F14" s="83">
        <f t="shared" si="0"/>
        <v>82.029793636725387</v>
      </c>
      <c r="G14" s="82">
        <f>G15+G16+G17</f>
        <v>55286000</v>
      </c>
      <c r="H14" s="9"/>
    </row>
    <row r="15" spans="1:8" ht="57.75" thickBot="1" x14ac:dyDescent="0.3">
      <c r="A15" s="20" t="s">
        <v>18</v>
      </c>
      <c r="B15" s="21" t="s">
        <v>0</v>
      </c>
      <c r="C15" s="22" t="s">
        <v>19</v>
      </c>
      <c r="D15" s="82">
        <v>54515200</v>
      </c>
      <c r="E15" s="82">
        <v>43690881.469999999</v>
      </c>
      <c r="F15" s="83">
        <f t="shared" si="0"/>
        <v>80.144402790414418</v>
      </c>
      <c r="G15" s="82">
        <v>54515200</v>
      </c>
      <c r="H15" s="9"/>
    </row>
    <row r="16" spans="1:8" ht="91.5" thickBot="1" x14ac:dyDescent="0.3">
      <c r="A16" s="20" t="s">
        <v>20</v>
      </c>
      <c r="B16" s="21" t="s">
        <v>0</v>
      </c>
      <c r="C16" s="22" t="s">
        <v>21</v>
      </c>
      <c r="D16" s="82">
        <v>515300</v>
      </c>
      <c r="E16" s="82">
        <v>445778.53</v>
      </c>
      <c r="F16" s="83">
        <f t="shared" si="0"/>
        <v>86.50854453716282</v>
      </c>
      <c r="G16" s="82">
        <v>515300</v>
      </c>
      <c r="H16" s="9"/>
    </row>
    <row r="17" spans="1:8" ht="35.25" thickBot="1" x14ac:dyDescent="0.3">
      <c r="A17" s="20" t="s">
        <v>22</v>
      </c>
      <c r="B17" s="21" t="s">
        <v>0</v>
      </c>
      <c r="C17" s="22" t="s">
        <v>23</v>
      </c>
      <c r="D17" s="82">
        <v>255500</v>
      </c>
      <c r="E17" s="82">
        <v>96365.68</v>
      </c>
      <c r="F17" s="83">
        <f t="shared" si="0"/>
        <v>37.716508806262226</v>
      </c>
      <c r="G17" s="82">
        <v>255500</v>
      </c>
      <c r="H17" s="9"/>
    </row>
    <row r="18" spans="1:8" ht="80.25" thickBot="1" x14ac:dyDescent="0.3">
      <c r="A18" s="20" t="s">
        <v>24</v>
      </c>
      <c r="B18" s="21" t="s">
        <v>0</v>
      </c>
      <c r="C18" s="22" t="s">
        <v>25</v>
      </c>
      <c r="D18" s="82" t="s">
        <v>26</v>
      </c>
      <c r="E18" s="82">
        <v>1117966.03</v>
      </c>
      <c r="F18" s="83"/>
      <c r="G18" s="82" t="s">
        <v>26</v>
      </c>
      <c r="H18" s="9"/>
    </row>
    <row r="19" spans="1:8" ht="24" thickBot="1" x14ac:dyDescent="0.3">
      <c r="A19" s="20" t="s">
        <v>27</v>
      </c>
      <c r="B19" s="21" t="s">
        <v>0</v>
      </c>
      <c r="C19" s="22" t="s">
        <v>28</v>
      </c>
      <c r="D19" s="82">
        <v>2000300</v>
      </c>
      <c r="E19" s="82">
        <f>E20</f>
        <v>1897423.7000000002</v>
      </c>
      <c r="F19" s="83">
        <f t="shared" si="0"/>
        <v>94.856956456531535</v>
      </c>
      <c r="G19" s="82">
        <v>2000300</v>
      </c>
      <c r="H19" s="9"/>
    </row>
    <row r="20" spans="1:8" ht="24" thickBot="1" x14ac:dyDescent="0.3">
      <c r="A20" s="20" t="s">
        <v>29</v>
      </c>
      <c r="B20" s="21" t="s">
        <v>0</v>
      </c>
      <c r="C20" s="22" t="s">
        <v>30</v>
      </c>
      <c r="D20" s="82">
        <f>D21+D23+D25</f>
        <v>2000300</v>
      </c>
      <c r="E20" s="82">
        <f>E21+E23+E25+E27</f>
        <v>1897423.7000000002</v>
      </c>
      <c r="F20" s="83">
        <f t="shared" si="0"/>
        <v>94.856956456531535</v>
      </c>
      <c r="G20" s="82">
        <f>G21+G23+G25</f>
        <v>2000300</v>
      </c>
      <c r="H20" s="9"/>
    </row>
    <row r="21" spans="1:8" ht="57.75" thickBot="1" x14ac:dyDescent="0.3">
      <c r="A21" s="20" t="s">
        <v>31</v>
      </c>
      <c r="B21" s="21" t="s">
        <v>0</v>
      </c>
      <c r="C21" s="22" t="s">
        <v>32</v>
      </c>
      <c r="D21" s="82">
        <v>918000</v>
      </c>
      <c r="E21" s="82">
        <v>871666.75</v>
      </c>
      <c r="F21" s="83">
        <f t="shared" si="0"/>
        <v>94.952805010893243</v>
      </c>
      <c r="G21" s="82">
        <v>918000</v>
      </c>
      <c r="H21" s="9"/>
    </row>
    <row r="22" spans="1:8" ht="91.5" thickBot="1" x14ac:dyDescent="0.3">
      <c r="A22" s="20" t="s">
        <v>33</v>
      </c>
      <c r="B22" s="21" t="s">
        <v>0</v>
      </c>
      <c r="C22" s="22" t="s">
        <v>34</v>
      </c>
      <c r="D22" s="82">
        <v>918000</v>
      </c>
      <c r="E22" s="82">
        <v>871666.75</v>
      </c>
      <c r="F22" s="83">
        <f t="shared" si="0"/>
        <v>94.952805010893243</v>
      </c>
      <c r="G22" s="82">
        <v>918000</v>
      </c>
      <c r="H22" s="9"/>
    </row>
    <row r="23" spans="1:8" ht="69" thickBot="1" x14ac:dyDescent="0.3">
      <c r="A23" s="20" t="s">
        <v>35</v>
      </c>
      <c r="B23" s="21" t="s">
        <v>0</v>
      </c>
      <c r="C23" s="22" t="s">
        <v>36</v>
      </c>
      <c r="D23" s="82">
        <v>6200</v>
      </c>
      <c r="E23" s="82">
        <v>6175.37</v>
      </c>
      <c r="F23" s="83">
        <f t="shared" si="0"/>
        <v>99.602741935483863</v>
      </c>
      <c r="G23" s="82">
        <v>6200</v>
      </c>
      <c r="H23" s="9"/>
    </row>
    <row r="24" spans="1:8" ht="102.75" thickBot="1" x14ac:dyDescent="0.3">
      <c r="A24" s="20" t="s">
        <v>37</v>
      </c>
      <c r="B24" s="21" t="s">
        <v>0</v>
      </c>
      <c r="C24" s="22" t="s">
        <v>38</v>
      </c>
      <c r="D24" s="82">
        <v>6200</v>
      </c>
      <c r="E24" s="82">
        <v>6175.37</v>
      </c>
      <c r="F24" s="83">
        <f t="shared" si="0"/>
        <v>99.602741935483863</v>
      </c>
      <c r="G24" s="82">
        <v>6200</v>
      </c>
      <c r="H24" s="9"/>
    </row>
    <row r="25" spans="1:8" ht="57.75" thickBot="1" x14ac:dyDescent="0.3">
      <c r="A25" s="20" t="s">
        <v>39</v>
      </c>
      <c r="B25" s="21" t="s">
        <v>0</v>
      </c>
      <c r="C25" s="22" t="s">
        <v>40</v>
      </c>
      <c r="D25" s="82">
        <v>1076100</v>
      </c>
      <c r="E25" s="82">
        <v>1168989.04</v>
      </c>
      <c r="F25" s="83">
        <f t="shared" si="0"/>
        <v>108.63200817767866</v>
      </c>
      <c r="G25" s="82">
        <v>1076100</v>
      </c>
      <c r="H25" s="9"/>
    </row>
    <row r="26" spans="1:8" ht="91.5" thickBot="1" x14ac:dyDescent="0.3">
      <c r="A26" s="20" t="s">
        <v>41</v>
      </c>
      <c r="B26" s="21" t="s">
        <v>0</v>
      </c>
      <c r="C26" s="22" t="s">
        <v>42</v>
      </c>
      <c r="D26" s="82">
        <v>1076100</v>
      </c>
      <c r="E26" s="82">
        <v>1168989.04</v>
      </c>
      <c r="F26" s="83">
        <f t="shared" si="0"/>
        <v>108.63200817767866</v>
      </c>
      <c r="G26" s="82">
        <v>1076100</v>
      </c>
      <c r="H26" s="9"/>
    </row>
    <row r="27" spans="1:8" ht="57.75" thickBot="1" x14ac:dyDescent="0.3">
      <c r="A27" s="20" t="s">
        <v>43</v>
      </c>
      <c r="B27" s="21" t="s">
        <v>0</v>
      </c>
      <c r="C27" s="22" t="s">
        <v>44</v>
      </c>
      <c r="D27" s="82" t="s">
        <v>26</v>
      </c>
      <c r="E27" s="82">
        <v>-149407.46</v>
      </c>
      <c r="F27" s="83"/>
      <c r="G27" s="82" t="s">
        <v>26</v>
      </c>
      <c r="H27" s="9"/>
    </row>
    <row r="28" spans="1:8" ht="91.5" thickBot="1" x14ac:dyDescent="0.3">
      <c r="A28" s="20" t="s">
        <v>45</v>
      </c>
      <c r="B28" s="21" t="s">
        <v>0</v>
      </c>
      <c r="C28" s="22" t="s">
        <v>46</v>
      </c>
      <c r="D28" s="82" t="s">
        <v>26</v>
      </c>
      <c r="E28" s="82">
        <v>-149407.46</v>
      </c>
      <c r="F28" s="83"/>
      <c r="G28" s="82" t="s">
        <v>26</v>
      </c>
      <c r="H28" s="9"/>
    </row>
    <row r="29" spans="1:8" ht="15.75" thickBot="1" x14ac:dyDescent="0.3">
      <c r="A29" s="20" t="s">
        <v>47</v>
      </c>
      <c r="B29" s="21" t="s">
        <v>0</v>
      </c>
      <c r="C29" s="22" t="s">
        <v>48</v>
      </c>
      <c r="D29" s="82">
        <f>D30+D36</f>
        <v>12746300</v>
      </c>
      <c r="E29" s="82">
        <f>E30+E36</f>
        <v>10119508.190000001</v>
      </c>
      <c r="F29" s="83">
        <f t="shared" si="0"/>
        <v>79.391730855228587</v>
      </c>
      <c r="G29" s="82">
        <f>G30+G36</f>
        <v>12746300</v>
      </c>
      <c r="H29" s="9"/>
    </row>
    <row r="30" spans="1:8" ht="24" thickBot="1" x14ac:dyDescent="0.3">
      <c r="A30" s="20" t="s">
        <v>49</v>
      </c>
      <c r="B30" s="21" t="s">
        <v>0</v>
      </c>
      <c r="C30" s="22" t="s">
        <v>50</v>
      </c>
      <c r="D30" s="82">
        <f>D31+D33</f>
        <v>12526300</v>
      </c>
      <c r="E30" s="82">
        <f>E31+E33+E35</f>
        <v>9902285.2800000012</v>
      </c>
      <c r="F30" s="83">
        <f t="shared" si="0"/>
        <v>79.051956922634787</v>
      </c>
      <c r="G30" s="82">
        <f>G31+G33</f>
        <v>12526300</v>
      </c>
      <c r="H30" s="9"/>
    </row>
    <row r="31" spans="1:8" ht="24" thickBot="1" x14ac:dyDescent="0.3">
      <c r="A31" s="20" t="s">
        <v>51</v>
      </c>
      <c r="B31" s="21" t="s">
        <v>0</v>
      </c>
      <c r="C31" s="22" t="s">
        <v>52</v>
      </c>
      <c r="D31" s="82">
        <v>6376300</v>
      </c>
      <c r="E31" s="82">
        <v>4489252.79</v>
      </c>
      <c r="F31" s="83">
        <f t="shared" si="0"/>
        <v>70.405294449759268</v>
      </c>
      <c r="G31" s="82">
        <v>6376300</v>
      </c>
      <c r="H31" s="9"/>
    </row>
    <row r="32" spans="1:8" ht="24" thickBot="1" x14ac:dyDescent="0.3">
      <c r="A32" s="20" t="s">
        <v>51</v>
      </c>
      <c r="B32" s="21" t="s">
        <v>0</v>
      </c>
      <c r="C32" s="22" t="s">
        <v>53</v>
      </c>
      <c r="D32" s="82">
        <v>6376300</v>
      </c>
      <c r="E32" s="82">
        <v>4489252.79</v>
      </c>
      <c r="F32" s="83">
        <f t="shared" si="0"/>
        <v>70.405294449759268</v>
      </c>
      <c r="G32" s="82">
        <v>6376300</v>
      </c>
      <c r="H32" s="9"/>
    </row>
    <row r="33" spans="1:8" ht="35.25" thickBot="1" x14ac:dyDescent="0.3">
      <c r="A33" s="20" t="s">
        <v>54</v>
      </c>
      <c r="B33" s="21" t="s">
        <v>0</v>
      </c>
      <c r="C33" s="22" t="s">
        <v>55</v>
      </c>
      <c r="D33" s="82">
        <v>6150000</v>
      </c>
      <c r="E33" s="82">
        <v>5413232.4900000002</v>
      </c>
      <c r="F33" s="83">
        <f t="shared" si="0"/>
        <v>88.020040487804877</v>
      </c>
      <c r="G33" s="82">
        <v>6150000</v>
      </c>
      <c r="H33" s="9"/>
    </row>
    <row r="34" spans="1:8" ht="46.5" thickBot="1" x14ac:dyDescent="0.3">
      <c r="A34" s="20" t="s">
        <v>56</v>
      </c>
      <c r="B34" s="21" t="s">
        <v>0</v>
      </c>
      <c r="C34" s="22" t="s">
        <v>57</v>
      </c>
      <c r="D34" s="82">
        <v>6150000</v>
      </c>
      <c r="E34" s="82">
        <v>5413232.4900000002</v>
      </c>
      <c r="F34" s="83">
        <f t="shared" si="0"/>
        <v>88.020040487804877</v>
      </c>
      <c r="G34" s="82">
        <v>6150000</v>
      </c>
      <c r="H34" s="9"/>
    </row>
    <row r="35" spans="1:8" ht="35.25" thickBot="1" x14ac:dyDescent="0.3">
      <c r="A35" s="20" t="s">
        <v>58</v>
      </c>
      <c r="B35" s="21" t="s">
        <v>0</v>
      </c>
      <c r="C35" s="22" t="s">
        <v>59</v>
      </c>
      <c r="D35" s="82" t="s">
        <v>26</v>
      </c>
      <c r="E35" s="82">
        <v>-200</v>
      </c>
      <c r="F35" s="83"/>
      <c r="G35" s="82" t="s">
        <v>26</v>
      </c>
      <c r="H35" s="9"/>
    </row>
    <row r="36" spans="1:8" ht="15.75" thickBot="1" x14ac:dyDescent="0.3">
      <c r="A36" s="20" t="s">
        <v>60</v>
      </c>
      <c r="B36" s="21" t="s">
        <v>0</v>
      </c>
      <c r="C36" s="22" t="s">
        <v>61</v>
      </c>
      <c r="D36" s="82">
        <v>220000</v>
      </c>
      <c r="E36" s="82">
        <v>217222.91</v>
      </c>
      <c r="F36" s="83">
        <f t="shared" si="0"/>
        <v>98.737686363636371</v>
      </c>
      <c r="G36" s="82">
        <v>220000</v>
      </c>
      <c r="H36" s="9"/>
    </row>
    <row r="37" spans="1:8" ht="15.75" thickBot="1" x14ac:dyDescent="0.3">
      <c r="A37" s="20" t="s">
        <v>60</v>
      </c>
      <c r="B37" s="21" t="s">
        <v>0</v>
      </c>
      <c r="C37" s="22" t="s">
        <v>62</v>
      </c>
      <c r="D37" s="82">
        <v>220000</v>
      </c>
      <c r="E37" s="82">
        <v>217222.91</v>
      </c>
      <c r="F37" s="83">
        <f t="shared" si="0"/>
        <v>98.737686363636371</v>
      </c>
      <c r="G37" s="82">
        <v>220000</v>
      </c>
      <c r="H37" s="9"/>
    </row>
    <row r="38" spans="1:8" ht="15.75" thickBot="1" x14ac:dyDescent="0.3">
      <c r="A38" s="20" t="s">
        <v>60</v>
      </c>
      <c r="B38" s="21" t="s">
        <v>0</v>
      </c>
      <c r="C38" s="22" t="s">
        <v>63</v>
      </c>
      <c r="D38" s="82">
        <v>220000</v>
      </c>
      <c r="E38" s="82">
        <v>217222.91</v>
      </c>
      <c r="F38" s="83">
        <f t="shared" si="0"/>
        <v>98.737686363636371</v>
      </c>
      <c r="G38" s="82">
        <v>220000</v>
      </c>
      <c r="H38" s="9"/>
    </row>
    <row r="39" spans="1:8" ht="15.75" thickBot="1" x14ac:dyDescent="0.3">
      <c r="A39" s="20" t="s">
        <v>64</v>
      </c>
      <c r="B39" s="21" t="s">
        <v>0</v>
      </c>
      <c r="C39" s="22" t="s">
        <v>65</v>
      </c>
      <c r="D39" s="82">
        <f>D40+D42</f>
        <v>22194000</v>
      </c>
      <c r="E39" s="82">
        <f>E40+E42</f>
        <v>19301806.27</v>
      </c>
      <c r="F39" s="83">
        <f t="shared" si="0"/>
        <v>86.968578309453008</v>
      </c>
      <c r="G39" s="82">
        <f>G40+G42</f>
        <v>22194000</v>
      </c>
      <c r="H39" s="9"/>
    </row>
    <row r="40" spans="1:8" ht="15.75" thickBot="1" x14ac:dyDescent="0.3">
      <c r="A40" s="20" t="s">
        <v>66</v>
      </c>
      <c r="B40" s="21" t="s">
        <v>0</v>
      </c>
      <c r="C40" s="22" t="s">
        <v>67</v>
      </c>
      <c r="D40" s="82">
        <v>4425000</v>
      </c>
      <c r="E40" s="82">
        <f>E41</f>
        <v>4442578.93</v>
      </c>
      <c r="F40" s="83">
        <f t="shared" si="0"/>
        <v>100.39726395480226</v>
      </c>
      <c r="G40" s="82">
        <v>4425000</v>
      </c>
      <c r="H40" s="9"/>
    </row>
    <row r="41" spans="1:8" ht="35.25" thickBot="1" x14ac:dyDescent="0.3">
      <c r="A41" s="20" t="s">
        <v>68</v>
      </c>
      <c r="B41" s="21" t="s">
        <v>0</v>
      </c>
      <c r="C41" s="22" t="s">
        <v>69</v>
      </c>
      <c r="D41" s="82">
        <v>4425000</v>
      </c>
      <c r="E41" s="82">
        <v>4442578.93</v>
      </c>
      <c r="F41" s="83">
        <f t="shared" si="0"/>
        <v>100.39726395480226</v>
      </c>
      <c r="G41" s="82">
        <v>4425000</v>
      </c>
      <c r="H41" s="9"/>
    </row>
    <row r="42" spans="1:8" ht="15.75" thickBot="1" x14ac:dyDescent="0.3">
      <c r="A42" s="20" t="s">
        <v>70</v>
      </c>
      <c r="B42" s="21" t="s">
        <v>0</v>
      </c>
      <c r="C42" s="22" t="s">
        <v>71</v>
      </c>
      <c r="D42" s="82">
        <v>17769000</v>
      </c>
      <c r="E42" s="82">
        <f>E43+E45</f>
        <v>14859227.34</v>
      </c>
      <c r="F42" s="83">
        <f t="shared" si="0"/>
        <v>83.624443356407227</v>
      </c>
      <c r="G42" s="82">
        <v>17769000</v>
      </c>
      <c r="H42" s="9"/>
    </row>
    <row r="43" spans="1:8" ht="15.75" thickBot="1" x14ac:dyDescent="0.3">
      <c r="A43" s="20" t="s">
        <v>72</v>
      </c>
      <c r="B43" s="21" t="s">
        <v>0</v>
      </c>
      <c r="C43" s="22" t="s">
        <v>73</v>
      </c>
      <c r="D43" s="82">
        <v>14469000</v>
      </c>
      <c r="E43" s="82">
        <v>11962736.59</v>
      </c>
      <c r="F43" s="83">
        <f t="shared" si="0"/>
        <v>82.678392356071598</v>
      </c>
      <c r="G43" s="82">
        <v>14469000</v>
      </c>
      <c r="H43" s="9"/>
    </row>
    <row r="44" spans="1:8" ht="24" thickBot="1" x14ac:dyDescent="0.3">
      <c r="A44" s="20" t="s">
        <v>74</v>
      </c>
      <c r="B44" s="21" t="s">
        <v>0</v>
      </c>
      <c r="C44" s="22" t="s">
        <v>75</v>
      </c>
      <c r="D44" s="82">
        <v>14469000</v>
      </c>
      <c r="E44" s="82">
        <v>11962736.59</v>
      </c>
      <c r="F44" s="83">
        <f t="shared" si="0"/>
        <v>82.678392356071598</v>
      </c>
      <c r="G44" s="82">
        <v>14469000</v>
      </c>
      <c r="H44" s="9"/>
    </row>
    <row r="45" spans="1:8" ht="15.75" thickBot="1" x14ac:dyDescent="0.3">
      <c r="A45" s="20" t="s">
        <v>76</v>
      </c>
      <c r="B45" s="21" t="s">
        <v>0</v>
      </c>
      <c r="C45" s="22" t="s">
        <v>77</v>
      </c>
      <c r="D45" s="82">
        <v>3300000</v>
      </c>
      <c r="E45" s="82">
        <v>2896490.75</v>
      </c>
      <c r="F45" s="83">
        <f t="shared" si="0"/>
        <v>87.772446969696972</v>
      </c>
      <c r="G45" s="82">
        <v>3300000</v>
      </c>
      <c r="H45" s="9"/>
    </row>
    <row r="46" spans="1:8" ht="24" thickBot="1" x14ac:dyDescent="0.3">
      <c r="A46" s="20" t="s">
        <v>78</v>
      </c>
      <c r="B46" s="21" t="s">
        <v>0</v>
      </c>
      <c r="C46" s="22" t="s">
        <v>79</v>
      </c>
      <c r="D46" s="82">
        <v>3300000</v>
      </c>
      <c r="E46" s="82">
        <v>2896490.75</v>
      </c>
      <c r="F46" s="83">
        <f t="shared" si="0"/>
        <v>87.772446969696972</v>
      </c>
      <c r="G46" s="82">
        <v>3300000</v>
      </c>
      <c r="H46" s="9"/>
    </row>
    <row r="47" spans="1:8" ht="35.25" thickBot="1" x14ac:dyDescent="0.3">
      <c r="A47" s="20" t="s">
        <v>80</v>
      </c>
      <c r="B47" s="21" t="s">
        <v>0</v>
      </c>
      <c r="C47" s="22" t="s">
        <v>81</v>
      </c>
      <c r="D47" s="82">
        <f>D48+D55</f>
        <v>9799000</v>
      </c>
      <c r="E47" s="82">
        <f>E48+E55</f>
        <v>9559559.7300000004</v>
      </c>
      <c r="F47" s="83">
        <f t="shared" si="0"/>
        <v>97.55648260026534</v>
      </c>
      <c r="G47" s="82">
        <f>G48+G55</f>
        <v>9799000</v>
      </c>
      <c r="H47" s="9"/>
    </row>
    <row r="48" spans="1:8" ht="69" thickBot="1" x14ac:dyDescent="0.3">
      <c r="A48" s="20" t="s">
        <v>82</v>
      </c>
      <c r="B48" s="21" t="s">
        <v>0</v>
      </c>
      <c r="C48" s="22" t="s">
        <v>83</v>
      </c>
      <c r="D48" s="82">
        <f>D49+D51+D53</f>
        <v>9149000</v>
      </c>
      <c r="E48" s="82">
        <f>E49+E51+E53</f>
        <v>8908439.9399999995</v>
      </c>
      <c r="F48" s="83">
        <f t="shared" si="0"/>
        <v>97.370640944365505</v>
      </c>
      <c r="G48" s="82">
        <f>G49+G51+G53</f>
        <v>9149000</v>
      </c>
      <c r="H48" s="9"/>
    </row>
    <row r="49" spans="1:8" ht="57.75" thickBot="1" x14ac:dyDescent="0.3">
      <c r="A49" s="20" t="s">
        <v>84</v>
      </c>
      <c r="B49" s="21" t="s">
        <v>0</v>
      </c>
      <c r="C49" s="22" t="s">
        <v>85</v>
      </c>
      <c r="D49" s="82">
        <v>5936000</v>
      </c>
      <c r="E49" s="82">
        <v>5853278.5899999999</v>
      </c>
      <c r="F49" s="83">
        <f t="shared" si="0"/>
        <v>98.606445249326143</v>
      </c>
      <c r="G49" s="82">
        <v>5936000</v>
      </c>
      <c r="H49" s="9"/>
    </row>
    <row r="50" spans="1:8" ht="69" thickBot="1" x14ac:dyDescent="0.3">
      <c r="A50" s="20" t="s">
        <v>86</v>
      </c>
      <c r="B50" s="21" t="s">
        <v>0</v>
      </c>
      <c r="C50" s="22" t="s">
        <v>87</v>
      </c>
      <c r="D50" s="82">
        <v>5936000</v>
      </c>
      <c r="E50" s="82">
        <v>5853278.5899999999</v>
      </c>
      <c r="F50" s="83">
        <f t="shared" si="0"/>
        <v>98.606445249326143</v>
      </c>
      <c r="G50" s="82">
        <v>5936000</v>
      </c>
      <c r="H50" s="9"/>
    </row>
    <row r="51" spans="1:8" ht="57.75" thickBot="1" x14ac:dyDescent="0.3">
      <c r="A51" s="20" t="s">
        <v>88</v>
      </c>
      <c r="B51" s="21" t="s">
        <v>0</v>
      </c>
      <c r="C51" s="22" t="s">
        <v>89</v>
      </c>
      <c r="D51" s="82">
        <v>553000</v>
      </c>
      <c r="E51" s="82">
        <v>552804.6</v>
      </c>
      <c r="F51" s="83">
        <f t="shared" si="0"/>
        <v>99.964665461121157</v>
      </c>
      <c r="G51" s="82">
        <v>553000</v>
      </c>
      <c r="H51" s="9"/>
    </row>
    <row r="52" spans="1:8" ht="57.75" thickBot="1" x14ac:dyDescent="0.3">
      <c r="A52" s="20" t="s">
        <v>90</v>
      </c>
      <c r="B52" s="21" t="s">
        <v>0</v>
      </c>
      <c r="C52" s="22" t="s">
        <v>91</v>
      </c>
      <c r="D52" s="82">
        <v>553000</v>
      </c>
      <c r="E52" s="82">
        <v>552804.6</v>
      </c>
      <c r="F52" s="83">
        <f t="shared" si="0"/>
        <v>99.964665461121157</v>
      </c>
      <c r="G52" s="82">
        <v>553000</v>
      </c>
      <c r="H52" s="9"/>
    </row>
    <row r="53" spans="1:8" ht="35.25" thickBot="1" x14ac:dyDescent="0.3">
      <c r="A53" s="20" t="s">
        <v>92</v>
      </c>
      <c r="B53" s="21" t="s">
        <v>0</v>
      </c>
      <c r="C53" s="22" t="s">
        <v>93</v>
      </c>
      <c r="D53" s="82">
        <v>2660000</v>
      </c>
      <c r="E53" s="82">
        <v>2502356.75</v>
      </c>
      <c r="F53" s="83">
        <f t="shared" si="0"/>
        <v>94.073562030075195</v>
      </c>
      <c r="G53" s="82">
        <v>2660000</v>
      </c>
      <c r="H53" s="9"/>
    </row>
    <row r="54" spans="1:8" ht="35.25" thickBot="1" x14ac:dyDescent="0.3">
      <c r="A54" s="20" t="s">
        <v>94</v>
      </c>
      <c r="B54" s="21" t="s">
        <v>0</v>
      </c>
      <c r="C54" s="22" t="s">
        <v>95</v>
      </c>
      <c r="D54" s="82">
        <v>2660000</v>
      </c>
      <c r="E54" s="82">
        <v>2502356.75</v>
      </c>
      <c r="F54" s="83">
        <f t="shared" si="0"/>
        <v>94.073562030075195</v>
      </c>
      <c r="G54" s="82">
        <v>2660000</v>
      </c>
      <c r="H54" s="9"/>
    </row>
    <row r="55" spans="1:8" ht="69" thickBot="1" x14ac:dyDescent="0.3">
      <c r="A55" s="20" t="s">
        <v>96</v>
      </c>
      <c r="B55" s="21" t="s">
        <v>0</v>
      </c>
      <c r="C55" s="22" t="s">
        <v>97</v>
      </c>
      <c r="D55" s="82">
        <v>650000</v>
      </c>
      <c r="E55" s="82">
        <v>651119.79</v>
      </c>
      <c r="F55" s="83">
        <f t="shared" si="0"/>
        <v>100.17227538461539</v>
      </c>
      <c r="G55" s="82">
        <v>650000</v>
      </c>
      <c r="H55" s="9"/>
    </row>
    <row r="56" spans="1:8" ht="69" thickBot="1" x14ac:dyDescent="0.3">
      <c r="A56" s="20" t="s">
        <v>98</v>
      </c>
      <c r="B56" s="21" t="s">
        <v>0</v>
      </c>
      <c r="C56" s="22" t="s">
        <v>99</v>
      </c>
      <c r="D56" s="82">
        <v>650000</v>
      </c>
      <c r="E56" s="82">
        <v>651119.79</v>
      </c>
      <c r="F56" s="83">
        <f t="shared" si="0"/>
        <v>100.17227538461539</v>
      </c>
      <c r="G56" s="82">
        <v>650000</v>
      </c>
      <c r="H56" s="9"/>
    </row>
    <row r="57" spans="1:8" ht="69" thickBot="1" x14ac:dyDescent="0.3">
      <c r="A57" s="20" t="s">
        <v>100</v>
      </c>
      <c r="B57" s="21" t="s">
        <v>0</v>
      </c>
      <c r="C57" s="22" t="s">
        <v>101</v>
      </c>
      <c r="D57" s="82">
        <v>650000</v>
      </c>
      <c r="E57" s="82">
        <v>651119.79</v>
      </c>
      <c r="F57" s="83">
        <f t="shared" si="0"/>
        <v>100.17227538461539</v>
      </c>
      <c r="G57" s="82">
        <v>650000</v>
      </c>
      <c r="H57" s="9"/>
    </row>
    <row r="58" spans="1:8" ht="24" thickBot="1" x14ac:dyDescent="0.3">
      <c r="A58" s="20" t="s">
        <v>102</v>
      </c>
      <c r="B58" s="21" t="s">
        <v>0</v>
      </c>
      <c r="C58" s="22" t="s">
        <v>103</v>
      </c>
      <c r="D58" s="82">
        <f>D59+D62</f>
        <v>884600</v>
      </c>
      <c r="E58" s="82">
        <f>E59+E62</f>
        <v>884594.91999999993</v>
      </c>
      <c r="F58" s="83">
        <f t="shared" si="0"/>
        <v>99.999425729143113</v>
      </c>
      <c r="G58" s="82">
        <f>G59+G62</f>
        <v>884600</v>
      </c>
      <c r="H58" s="9"/>
    </row>
    <row r="59" spans="1:8" ht="15.75" thickBot="1" x14ac:dyDescent="0.3">
      <c r="A59" s="20" t="s">
        <v>104</v>
      </c>
      <c r="B59" s="21" t="s">
        <v>0</v>
      </c>
      <c r="C59" s="22" t="s">
        <v>105</v>
      </c>
      <c r="D59" s="82">
        <v>376600</v>
      </c>
      <c r="E59" s="82">
        <f>E60</f>
        <v>376332.74</v>
      </c>
      <c r="F59" s="83">
        <f t="shared" si="0"/>
        <v>99.929033457249062</v>
      </c>
      <c r="G59" s="82">
        <v>376600</v>
      </c>
      <c r="H59" s="9"/>
    </row>
    <row r="60" spans="1:8" ht="24" thickBot="1" x14ac:dyDescent="0.3">
      <c r="A60" s="20" t="s">
        <v>106</v>
      </c>
      <c r="B60" s="21" t="s">
        <v>0</v>
      </c>
      <c r="C60" s="22" t="s">
        <v>107</v>
      </c>
      <c r="D60" s="82">
        <v>376600</v>
      </c>
      <c r="E60" s="82">
        <v>376332.74</v>
      </c>
      <c r="F60" s="83">
        <f t="shared" si="0"/>
        <v>99.929033457249062</v>
      </c>
      <c r="G60" s="82">
        <v>376600</v>
      </c>
      <c r="H60" s="9"/>
    </row>
    <row r="61" spans="1:8" ht="35.25" thickBot="1" x14ac:dyDescent="0.3">
      <c r="A61" s="20" t="s">
        <v>108</v>
      </c>
      <c r="B61" s="21" t="s">
        <v>0</v>
      </c>
      <c r="C61" s="22" t="s">
        <v>109</v>
      </c>
      <c r="D61" s="82">
        <v>376600</v>
      </c>
      <c r="E61" s="82">
        <v>376332.74</v>
      </c>
      <c r="F61" s="83">
        <f t="shared" si="0"/>
        <v>99.929033457249062</v>
      </c>
      <c r="G61" s="82">
        <v>376600</v>
      </c>
      <c r="H61" s="9"/>
    </row>
    <row r="62" spans="1:8" ht="15.75" thickBot="1" x14ac:dyDescent="0.3">
      <c r="A62" s="20" t="s">
        <v>110</v>
      </c>
      <c r="B62" s="21" t="s">
        <v>0</v>
      </c>
      <c r="C62" s="22" t="s">
        <v>111</v>
      </c>
      <c r="D62" s="82">
        <v>508000</v>
      </c>
      <c r="E62" s="82">
        <v>508262.18</v>
      </c>
      <c r="F62" s="83">
        <f t="shared" si="0"/>
        <v>100.05161023622047</v>
      </c>
      <c r="G62" s="82">
        <v>508000</v>
      </c>
      <c r="H62" s="9"/>
    </row>
    <row r="63" spans="1:8" ht="24" thickBot="1" x14ac:dyDescent="0.3">
      <c r="A63" s="20" t="s">
        <v>112</v>
      </c>
      <c r="B63" s="21" t="s">
        <v>0</v>
      </c>
      <c r="C63" s="22" t="s">
        <v>113</v>
      </c>
      <c r="D63" s="82">
        <v>508000</v>
      </c>
      <c r="E63" s="82">
        <v>508262.18</v>
      </c>
      <c r="F63" s="83">
        <f t="shared" si="0"/>
        <v>100.05161023622047</v>
      </c>
      <c r="G63" s="82">
        <v>508000</v>
      </c>
      <c r="H63" s="9"/>
    </row>
    <row r="64" spans="1:8" ht="24" thickBot="1" x14ac:dyDescent="0.3">
      <c r="A64" s="20" t="s">
        <v>114</v>
      </c>
      <c r="B64" s="21" t="s">
        <v>0</v>
      </c>
      <c r="C64" s="22" t="s">
        <v>115</v>
      </c>
      <c r="D64" s="82">
        <f>D65+D69</f>
        <v>2947400</v>
      </c>
      <c r="E64" s="82">
        <f>E65+E69</f>
        <v>3005397.27</v>
      </c>
      <c r="F64" s="83">
        <f t="shared" si="0"/>
        <v>101.96774343489177</v>
      </c>
      <c r="G64" s="82">
        <f>G65+G69</f>
        <v>2947400</v>
      </c>
      <c r="H64" s="9"/>
    </row>
    <row r="65" spans="1:8" ht="69" thickBot="1" x14ac:dyDescent="0.3">
      <c r="A65" s="20" t="s">
        <v>116</v>
      </c>
      <c r="B65" s="21" t="s">
        <v>0</v>
      </c>
      <c r="C65" s="22" t="s">
        <v>117</v>
      </c>
      <c r="D65" s="82">
        <v>1956300</v>
      </c>
      <c r="E65" s="82">
        <f>E66</f>
        <v>1956154.08</v>
      </c>
      <c r="F65" s="83">
        <f t="shared" si="0"/>
        <v>99.992541021315759</v>
      </c>
      <c r="G65" s="82">
        <v>1956300</v>
      </c>
      <c r="H65" s="9"/>
    </row>
    <row r="66" spans="1:8" ht="80.25" thickBot="1" x14ac:dyDescent="0.3">
      <c r="A66" s="20" t="s">
        <v>118</v>
      </c>
      <c r="B66" s="21" t="s">
        <v>0</v>
      </c>
      <c r="C66" s="22" t="s">
        <v>119</v>
      </c>
      <c r="D66" s="82">
        <v>1956300</v>
      </c>
      <c r="E66" s="82">
        <v>1956154.08</v>
      </c>
      <c r="F66" s="83">
        <f t="shared" si="0"/>
        <v>99.992541021315759</v>
      </c>
      <c r="G66" s="82">
        <v>1956300</v>
      </c>
      <c r="H66" s="9"/>
    </row>
    <row r="67" spans="1:8" ht="15.75" thickBot="1" x14ac:dyDescent="0.3">
      <c r="A67" s="20"/>
      <c r="B67" s="21"/>
      <c r="C67" s="22" t="s">
        <v>230</v>
      </c>
      <c r="D67" s="82"/>
      <c r="E67" s="82"/>
      <c r="F67" s="83" t="e">
        <f t="shared" si="0"/>
        <v>#DIV/0!</v>
      </c>
      <c r="G67" s="82"/>
      <c r="H67" s="9"/>
    </row>
    <row r="68" spans="1:8" ht="69" thickBot="1" x14ac:dyDescent="0.3">
      <c r="A68" s="20" t="s">
        <v>120</v>
      </c>
      <c r="B68" s="21" t="s">
        <v>0</v>
      </c>
      <c r="C68" s="22" t="s">
        <v>121</v>
      </c>
      <c r="D68" s="82">
        <v>1956300</v>
      </c>
      <c r="E68" s="82">
        <v>1956154.08</v>
      </c>
      <c r="F68" s="83">
        <f t="shared" si="0"/>
        <v>99.992541021315759</v>
      </c>
      <c r="G68" s="82">
        <v>1956300</v>
      </c>
      <c r="H68" s="9"/>
    </row>
    <row r="69" spans="1:8" ht="24" thickBot="1" x14ac:dyDescent="0.3">
      <c r="A69" s="20" t="s">
        <v>122</v>
      </c>
      <c r="B69" s="21" t="s">
        <v>0</v>
      </c>
      <c r="C69" s="22" t="s">
        <v>123</v>
      </c>
      <c r="D69" s="82">
        <v>991100</v>
      </c>
      <c r="E69" s="82">
        <f>E70+E72</f>
        <v>1049243.19</v>
      </c>
      <c r="F69" s="83">
        <f t="shared" si="0"/>
        <v>105.86653112703057</v>
      </c>
      <c r="G69" s="82">
        <v>991100</v>
      </c>
      <c r="H69" s="9"/>
    </row>
    <row r="70" spans="1:8" ht="24" thickBot="1" x14ac:dyDescent="0.3">
      <c r="A70" s="20" t="s">
        <v>124</v>
      </c>
      <c r="B70" s="21" t="s">
        <v>0</v>
      </c>
      <c r="C70" s="22" t="s">
        <v>125</v>
      </c>
      <c r="D70" s="82">
        <v>991100</v>
      </c>
      <c r="E70" s="82">
        <v>577243.18999999994</v>
      </c>
      <c r="F70" s="83">
        <f t="shared" si="0"/>
        <v>58.242678841691045</v>
      </c>
      <c r="G70" s="82">
        <v>991100</v>
      </c>
      <c r="H70" s="9"/>
    </row>
    <row r="71" spans="1:8" ht="35.25" thickBot="1" x14ac:dyDescent="0.3">
      <c r="A71" s="20" t="s">
        <v>126</v>
      </c>
      <c r="B71" s="21" t="s">
        <v>0</v>
      </c>
      <c r="C71" s="22" t="s">
        <v>127</v>
      </c>
      <c r="D71" s="82">
        <v>991100</v>
      </c>
      <c r="E71" s="82">
        <v>577243.18999999994</v>
      </c>
      <c r="F71" s="83">
        <f t="shared" si="0"/>
        <v>58.242678841691045</v>
      </c>
      <c r="G71" s="82">
        <v>991100</v>
      </c>
      <c r="H71" s="9"/>
    </row>
    <row r="72" spans="1:8" ht="35.25" thickBot="1" x14ac:dyDescent="0.3">
      <c r="A72" s="20" t="s">
        <v>128</v>
      </c>
      <c r="B72" s="21" t="s">
        <v>0</v>
      </c>
      <c r="C72" s="22" t="s">
        <v>129</v>
      </c>
      <c r="D72" s="82" t="s">
        <v>26</v>
      </c>
      <c r="E72" s="82">
        <v>472000</v>
      </c>
      <c r="F72" s="83"/>
      <c r="G72" s="82" t="s">
        <v>26</v>
      </c>
      <c r="H72" s="9"/>
    </row>
    <row r="73" spans="1:8" ht="46.5" thickBot="1" x14ac:dyDescent="0.3">
      <c r="A73" s="20" t="s">
        <v>130</v>
      </c>
      <c r="B73" s="21" t="s">
        <v>0</v>
      </c>
      <c r="C73" s="22" t="s">
        <v>131</v>
      </c>
      <c r="D73" s="82" t="s">
        <v>26</v>
      </c>
      <c r="E73" s="82">
        <v>472000</v>
      </c>
      <c r="F73" s="83"/>
      <c r="G73" s="82" t="s">
        <v>26</v>
      </c>
      <c r="H73" s="9"/>
    </row>
    <row r="74" spans="1:8" ht="15.75" thickBot="1" x14ac:dyDescent="0.3">
      <c r="A74" s="20" t="s">
        <v>132</v>
      </c>
      <c r="B74" s="21" t="s">
        <v>0</v>
      </c>
      <c r="C74" s="22" t="s">
        <v>133</v>
      </c>
      <c r="D74" s="82" t="s">
        <v>26</v>
      </c>
      <c r="E74" s="82">
        <f>E75+E76</f>
        <v>191957.43</v>
      </c>
      <c r="F74" s="83"/>
      <c r="G74" s="82" t="s">
        <v>26</v>
      </c>
      <c r="H74" s="9"/>
    </row>
    <row r="75" spans="1:8" ht="60" customHeight="1" thickBot="1" x14ac:dyDescent="0.3">
      <c r="A75" s="20" t="s">
        <v>235</v>
      </c>
      <c r="B75" s="21" t="s">
        <v>0</v>
      </c>
      <c r="C75" s="22" t="s">
        <v>231</v>
      </c>
      <c r="D75" s="82"/>
      <c r="E75" s="82">
        <v>7207.19</v>
      </c>
      <c r="F75" s="83"/>
      <c r="G75" s="82"/>
      <c r="H75" s="9"/>
    </row>
    <row r="76" spans="1:8" ht="24" thickBot="1" x14ac:dyDescent="0.3">
      <c r="A76" s="20" t="s">
        <v>134</v>
      </c>
      <c r="B76" s="21" t="s">
        <v>0</v>
      </c>
      <c r="C76" s="22" t="s">
        <v>135</v>
      </c>
      <c r="D76" s="82" t="s">
        <v>26</v>
      </c>
      <c r="E76" s="82">
        <f>E77</f>
        <v>184750.24</v>
      </c>
      <c r="F76" s="83"/>
      <c r="G76" s="82" t="s">
        <v>26</v>
      </c>
      <c r="H76" s="9"/>
    </row>
    <row r="77" spans="1:8" ht="69" thickBot="1" x14ac:dyDescent="0.3">
      <c r="A77" s="20" t="s">
        <v>136</v>
      </c>
      <c r="B77" s="21" t="s">
        <v>0</v>
      </c>
      <c r="C77" s="22" t="s">
        <v>137</v>
      </c>
      <c r="D77" s="82" t="s">
        <v>26</v>
      </c>
      <c r="E77" s="82">
        <f>E78</f>
        <v>184750.24</v>
      </c>
      <c r="F77" s="83"/>
      <c r="G77" s="82" t="s">
        <v>26</v>
      </c>
      <c r="H77" s="9"/>
    </row>
    <row r="78" spans="1:8" ht="46.5" thickBot="1" x14ac:dyDescent="0.3">
      <c r="A78" s="20" t="s">
        <v>138</v>
      </c>
      <c r="B78" s="21" t="s">
        <v>0</v>
      </c>
      <c r="C78" s="22" t="s">
        <v>139</v>
      </c>
      <c r="D78" s="82" t="s">
        <v>26</v>
      </c>
      <c r="E78" s="82">
        <v>184750.24</v>
      </c>
      <c r="F78" s="83"/>
      <c r="G78" s="82" t="s">
        <v>26</v>
      </c>
      <c r="H78" s="9"/>
    </row>
    <row r="79" spans="1:8" ht="15.75" thickBot="1" x14ac:dyDescent="0.3">
      <c r="A79" s="20" t="s">
        <v>140</v>
      </c>
      <c r="B79" s="21" t="s">
        <v>0</v>
      </c>
      <c r="C79" s="22" t="s">
        <v>141</v>
      </c>
      <c r="D79" s="82">
        <v>325582554.14999998</v>
      </c>
      <c r="E79" s="82">
        <f>E80+E101</f>
        <v>205186976.55000001</v>
      </c>
      <c r="F79" s="83">
        <f t="shared" ref="F79:F100" si="1">E79/D79%</f>
        <v>63.021489921560047</v>
      </c>
      <c r="G79" s="82">
        <v>325582554.14999998</v>
      </c>
      <c r="H79" s="9"/>
    </row>
    <row r="80" spans="1:8" ht="24" thickBot="1" x14ac:dyDescent="0.3">
      <c r="A80" s="20" t="s">
        <v>142</v>
      </c>
      <c r="B80" s="21" t="s">
        <v>0</v>
      </c>
      <c r="C80" s="22" t="s">
        <v>143</v>
      </c>
      <c r="D80" s="82">
        <f>D81+D86+D91+D94</f>
        <v>325582554.14999998</v>
      </c>
      <c r="E80" s="82">
        <f>E81+E86+E91+E94</f>
        <v>205193216.55000001</v>
      </c>
      <c r="F80" s="83">
        <f t="shared" si="1"/>
        <v>63.023406486167225</v>
      </c>
      <c r="G80" s="82">
        <f>G81+G86+G91+G94</f>
        <v>325582554.14999998</v>
      </c>
      <c r="H80" s="9"/>
    </row>
    <row r="81" spans="1:8" ht="24" thickBot="1" x14ac:dyDescent="0.3">
      <c r="A81" s="20" t="s">
        <v>144</v>
      </c>
      <c r="B81" s="21" t="s">
        <v>0</v>
      </c>
      <c r="C81" s="22" t="s">
        <v>145</v>
      </c>
      <c r="D81" s="82">
        <v>13431960</v>
      </c>
      <c r="E81" s="82">
        <f>E82+E84</f>
        <v>13431960</v>
      </c>
      <c r="F81" s="83">
        <f t="shared" si="1"/>
        <v>100</v>
      </c>
      <c r="G81" s="82">
        <v>13431960</v>
      </c>
      <c r="H81" s="9"/>
    </row>
    <row r="82" spans="1:8" ht="15.75" thickBot="1" x14ac:dyDescent="0.3">
      <c r="A82" s="20" t="s">
        <v>146</v>
      </c>
      <c r="B82" s="21" t="s">
        <v>0</v>
      </c>
      <c r="C82" s="22" t="s">
        <v>147</v>
      </c>
      <c r="D82" s="82">
        <v>9657664</v>
      </c>
      <c r="E82" s="82">
        <v>9657664</v>
      </c>
      <c r="F82" s="83">
        <f t="shared" si="1"/>
        <v>100</v>
      </c>
      <c r="G82" s="82">
        <v>9657664</v>
      </c>
      <c r="H82" s="9"/>
    </row>
    <row r="83" spans="1:8" ht="35.25" thickBot="1" x14ac:dyDescent="0.3">
      <c r="A83" s="20" t="s">
        <v>148</v>
      </c>
      <c r="B83" s="21" t="s">
        <v>0</v>
      </c>
      <c r="C83" s="22" t="s">
        <v>149</v>
      </c>
      <c r="D83" s="82">
        <v>9657664</v>
      </c>
      <c r="E83" s="82">
        <v>9657664</v>
      </c>
      <c r="F83" s="83">
        <f t="shared" si="1"/>
        <v>100</v>
      </c>
      <c r="G83" s="82">
        <v>9657664</v>
      </c>
      <c r="H83" s="9"/>
    </row>
    <row r="84" spans="1:8" ht="24" thickBot="1" x14ac:dyDescent="0.3">
      <c r="A84" s="20" t="s">
        <v>150</v>
      </c>
      <c r="B84" s="21" t="s">
        <v>0</v>
      </c>
      <c r="C84" s="22" t="s">
        <v>151</v>
      </c>
      <c r="D84" s="82">
        <v>3774296</v>
      </c>
      <c r="E84" s="82">
        <v>3774296</v>
      </c>
      <c r="F84" s="83">
        <f t="shared" si="1"/>
        <v>100</v>
      </c>
      <c r="G84" s="82">
        <v>3774296</v>
      </c>
      <c r="H84" s="9"/>
    </row>
    <row r="85" spans="1:8" ht="24" thickBot="1" x14ac:dyDescent="0.3">
      <c r="A85" s="20" t="s">
        <v>152</v>
      </c>
      <c r="B85" s="21" t="s">
        <v>0</v>
      </c>
      <c r="C85" s="22" t="s">
        <v>153</v>
      </c>
      <c r="D85" s="82">
        <v>3774296</v>
      </c>
      <c r="E85" s="82">
        <v>3774296</v>
      </c>
      <c r="F85" s="83">
        <f t="shared" si="1"/>
        <v>100</v>
      </c>
      <c r="G85" s="82">
        <v>3774296</v>
      </c>
      <c r="H85" s="9"/>
    </row>
    <row r="86" spans="1:8" ht="24" thickBot="1" x14ac:dyDescent="0.3">
      <c r="A86" s="20" t="s">
        <v>154</v>
      </c>
      <c r="B86" s="21" t="s">
        <v>0</v>
      </c>
      <c r="C86" s="22" t="s">
        <v>155</v>
      </c>
      <c r="D86" s="82">
        <f>D87+D89</f>
        <v>47980589.649999999</v>
      </c>
      <c r="E86" s="82">
        <f>E87+E89</f>
        <v>35519794.390000001</v>
      </c>
      <c r="F86" s="83">
        <f t="shared" si="1"/>
        <v>74.029507867875907</v>
      </c>
      <c r="G86" s="82">
        <f>G87+G89</f>
        <v>47980589.649999999</v>
      </c>
      <c r="H86" s="9"/>
    </row>
    <row r="87" spans="1:8" ht="24" thickBot="1" x14ac:dyDescent="0.3">
      <c r="A87" s="20" t="s">
        <v>156</v>
      </c>
      <c r="B87" s="21" t="s">
        <v>0</v>
      </c>
      <c r="C87" s="22" t="s">
        <v>157</v>
      </c>
      <c r="D87" s="82">
        <v>3461733</v>
      </c>
      <c r="E87" s="82">
        <v>3461732.99</v>
      </c>
      <c r="F87" s="83">
        <f t="shared" si="1"/>
        <v>99.999999711127344</v>
      </c>
      <c r="G87" s="82">
        <v>3461733</v>
      </c>
      <c r="H87" s="9"/>
    </row>
    <row r="88" spans="1:8" ht="24" thickBot="1" x14ac:dyDescent="0.3">
      <c r="A88" s="20" t="s">
        <v>158</v>
      </c>
      <c r="B88" s="21" t="s">
        <v>0</v>
      </c>
      <c r="C88" s="22" t="s">
        <v>159</v>
      </c>
      <c r="D88" s="82">
        <v>3461733</v>
      </c>
      <c r="E88" s="82">
        <v>3461732.99</v>
      </c>
      <c r="F88" s="83">
        <f t="shared" si="1"/>
        <v>99.999999711127344</v>
      </c>
      <c r="G88" s="82">
        <v>3461733</v>
      </c>
      <c r="H88" s="9"/>
    </row>
    <row r="89" spans="1:8" ht="15.75" thickBot="1" x14ac:dyDescent="0.3">
      <c r="A89" s="20" t="s">
        <v>160</v>
      </c>
      <c r="B89" s="21" t="s">
        <v>0</v>
      </c>
      <c r="C89" s="22" t="s">
        <v>161</v>
      </c>
      <c r="D89" s="82">
        <v>44518856.649999999</v>
      </c>
      <c r="E89" s="82">
        <v>32058061.399999999</v>
      </c>
      <c r="F89" s="83">
        <f t="shared" si="1"/>
        <v>72.010073511175861</v>
      </c>
      <c r="G89" s="82">
        <v>44518856.649999999</v>
      </c>
      <c r="H89" s="9"/>
    </row>
    <row r="90" spans="1:8" ht="15.75" thickBot="1" x14ac:dyDescent="0.3">
      <c r="A90" s="20" t="s">
        <v>162</v>
      </c>
      <c r="B90" s="21" t="s">
        <v>0</v>
      </c>
      <c r="C90" s="22" t="s">
        <v>163</v>
      </c>
      <c r="D90" s="82">
        <v>44518856.649999999</v>
      </c>
      <c r="E90" s="82">
        <v>32058061.399999999</v>
      </c>
      <c r="F90" s="83">
        <f t="shared" si="1"/>
        <v>72.010073511175861</v>
      </c>
      <c r="G90" s="82">
        <v>44518856.649999999</v>
      </c>
      <c r="H90" s="9"/>
    </row>
    <row r="91" spans="1:8" ht="24" thickBot="1" x14ac:dyDescent="0.3">
      <c r="A91" s="20" t="s">
        <v>164</v>
      </c>
      <c r="B91" s="21" t="s">
        <v>0</v>
      </c>
      <c r="C91" s="22" t="s">
        <v>165</v>
      </c>
      <c r="D91" s="82">
        <v>1213588.5</v>
      </c>
      <c r="E91" s="82">
        <v>754366.5</v>
      </c>
      <c r="F91" s="83">
        <f t="shared" si="1"/>
        <v>62.159990804131709</v>
      </c>
      <c r="G91" s="82">
        <v>1213588.5</v>
      </c>
      <c r="H91" s="9"/>
    </row>
    <row r="92" spans="1:8" ht="24" thickBot="1" x14ac:dyDescent="0.3">
      <c r="A92" s="20" t="s">
        <v>166</v>
      </c>
      <c r="B92" s="21" t="s">
        <v>0</v>
      </c>
      <c r="C92" s="22" t="s">
        <v>167</v>
      </c>
      <c r="D92" s="82">
        <v>1213588.5</v>
      </c>
      <c r="E92" s="82">
        <v>754366.5</v>
      </c>
      <c r="F92" s="83">
        <f t="shared" si="1"/>
        <v>62.159990804131709</v>
      </c>
      <c r="G92" s="82">
        <v>1213588.5</v>
      </c>
      <c r="H92" s="9"/>
    </row>
    <row r="93" spans="1:8" ht="24" thickBot="1" x14ac:dyDescent="0.3">
      <c r="A93" s="20" t="s">
        <v>168</v>
      </c>
      <c r="B93" s="21" t="s">
        <v>0</v>
      </c>
      <c r="C93" s="22" t="s">
        <v>169</v>
      </c>
      <c r="D93" s="82">
        <v>1213588.5</v>
      </c>
      <c r="E93" s="82">
        <v>754366.5</v>
      </c>
      <c r="F93" s="83">
        <f t="shared" si="1"/>
        <v>62.159990804131709</v>
      </c>
      <c r="G93" s="82">
        <v>1213588.5</v>
      </c>
      <c r="H93" s="9"/>
    </row>
    <row r="94" spans="1:8" ht="15.75" thickBot="1" x14ac:dyDescent="0.3">
      <c r="A94" s="20" t="s">
        <v>170</v>
      </c>
      <c r="B94" s="21" t="s">
        <v>0</v>
      </c>
      <c r="C94" s="22" t="s">
        <v>171</v>
      </c>
      <c r="D94" s="82">
        <f>D95+D97+D99</f>
        <v>262956416</v>
      </c>
      <c r="E94" s="82">
        <f>E95+E97+E99</f>
        <v>155487095.66</v>
      </c>
      <c r="F94" s="83">
        <f t="shared" si="1"/>
        <v>59.130367695610815</v>
      </c>
      <c r="G94" s="82">
        <f>G95+G97+G99</f>
        <v>262956416</v>
      </c>
      <c r="H94" s="9"/>
    </row>
    <row r="95" spans="1:8" ht="46.5" thickBot="1" x14ac:dyDescent="0.3">
      <c r="A95" s="20" t="s">
        <v>172</v>
      </c>
      <c r="B95" s="21" t="s">
        <v>0</v>
      </c>
      <c r="C95" s="22" t="s">
        <v>173</v>
      </c>
      <c r="D95" s="82">
        <v>60000000</v>
      </c>
      <c r="E95" s="82">
        <v>60000000</v>
      </c>
      <c r="F95" s="83">
        <f t="shared" si="1"/>
        <v>100</v>
      </c>
      <c r="G95" s="82">
        <v>60000000</v>
      </c>
      <c r="H95" s="9"/>
    </row>
    <row r="96" spans="1:8" ht="46.5" thickBot="1" x14ac:dyDescent="0.3">
      <c r="A96" s="20" t="s">
        <v>174</v>
      </c>
      <c r="B96" s="21" t="s">
        <v>0</v>
      </c>
      <c r="C96" s="22" t="s">
        <v>175</v>
      </c>
      <c r="D96" s="82">
        <v>60000000</v>
      </c>
      <c r="E96" s="82">
        <v>60000000</v>
      </c>
      <c r="F96" s="83">
        <f t="shared" si="1"/>
        <v>100</v>
      </c>
      <c r="G96" s="82">
        <v>60000000</v>
      </c>
      <c r="H96" s="9"/>
    </row>
    <row r="97" spans="1:8" ht="57.75" thickBot="1" x14ac:dyDescent="0.3">
      <c r="A97" s="20" t="s">
        <v>176</v>
      </c>
      <c r="B97" s="21" t="s">
        <v>0</v>
      </c>
      <c r="C97" s="22" t="s">
        <v>177</v>
      </c>
      <c r="D97" s="82">
        <v>79416833</v>
      </c>
      <c r="E97" s="82">
        <v>38180806.469999999</v>
      </c>
      <c r="F97" s="83">
        <f t="shared" si="1"/>
        <v>48.076465690844159</v>
      </c>
      <c r="G97" s="82">
        <v>79416833</v>
      </c>
      <c r="H97" s="9"/>
    </row>
    <row r="98" spans="1:8" ht="57.75" thickBot="1" x14ac:dyDescent="0.3">
      <c r="A98" s="20" t="s">
        <v>178</v>
      </c>
      <c r="B98" s="21" t="s">
        <v>0</v>
      </c>
      <c r="C98" s="22" t="s">
        <v>179</v>
      </c>
      <c r="D98" s="82">
        <v>79416833</v>
      </c>
      <c r="E98" s="82">
        <v>38180806.469999999</v>
      </c>
      <c r="F98" s="83">
        <f t="shared" si="1"/>
        <v>48.076465690844159</v>
      </c>
      <c r="G98" s="82">
        <v>79416833</v>
      </c>
      <c r="H98" s="9"/>
    </row>
    <row r="99" spans="1:8" ht="24" thickBot="1" x14ac:dyDescent="0.3">
      <c r="A99" s="20" t="s">
        <v>180</v>
      </c>
      <c r="B99" s="21" t="s">
        <v>0</v>
      </c>
      <c r="C99" s="22" t="s">
        <v>181</v>
      </c>
      <c r="D99" s="82">
        <v>123539583</v>
      </c>
      <c r="E99" s="82">
        <v>57306289.189999998</v>
      </c>
      <c r="F99" s="83">
        <f t="shared" si="1"/>
        <v>46.38698609659383</v>
      </c>
      <c r="G99" s="82">
        <v>123539583</v>
      </c>
      <c r="H99" s="9"/>
    </row>
    <row r="100" spans="1:8" ht="24" thickBot="1" x14ac:dyDescent="0.3">
      <c r="A100" s="20" t="s">
        <v>182</v>
      </c>
      <c r="B100" s="21" t="s">
        <v>0</v>
      </c>
      <c r="C100" s="22" t="s">
        <v>183</v>
      </c>
      <c r="D100" s="82">
        <v>123539583</v>
      </c>
      <c r="E100" s="82">
        <v>57306289.189999998</v>
      </c>
      <c r="F100" s="83">
        <f t="shared" si="1"/>
        <v>46.38698609659383</v>
      </c>
      <c r="G100" s="82">
        <v>123539583</v>
      </c>
      <c r="H100" s="9"/>
    </row>
    <row r="101" spans="1:8" ht="35.25" thickBot="1" x14ac:dyDescent="0.3">
      <c r="A101" s="20" t="s">
        <v>184</v>
      </c>
      <c r="B101" s="21" t="s">
        <v>0</v>
      </c>
      <c r="C101" s="22" t="s">
        <v>185</v>
      </c>
      <c r="D101" s="82" t="s">
        <v>26</v>
      </c>
      <c r="E101" s="82">
        <v>-6240</v>
      </c>
      <c r="F101" s="83"/>
      <c r="G101" s="82" t="s">
        <v>26</v>
      </c>
      <c r="H101" s="9"/>
    </row>
    <row r="102" spans="1:8" ht="35.25" thickBot="1" x14ac:dyDescent="0.3">
      <c r="A102" s="20" t="s">
        <v>186</v>
      </c>
      <c r="B102" s="21" t="s">
        <v>0</v>
      </c>
      <c r="C102" s="22" t="s">
        <v>187</v>
      </c>
      <c r="D102" s="82" t="s">
        <v>26</v>
      </c>
      <c r="E102" s="82">
        <v>-6240</v>
      </c>
      <c r="F102" s="83"/>
      <c r="G102" s="82" t="s">
        <v>26</v>
      </c>
      <c r="H102" s="9"/>
    </row>
    <row r="103" spans="1:8" ht="34.5" x14ac:dyDescent="0.25">
      <c r="A103" s="20" t="s">
        <v>188</v>
      </c>
      <c r="B103" s="21" t="s">
        <v>0</v>
      </c>
      <c r="C103" s="22" t="s">
        <v>189</v>
      </c>
      <c r="D103" s="82" t="s">
        <v>26</v>
      </c>
      <c r="E103" s="82">
        <v>-6240</v>
      </c>
      <c r="F103" s="83"/>
      <c r="G103" s="82" t="s">
        <v>26</v>
      </c>
      <c r="H103" s="9"/>
    </row>
    <row r="104" spans="1:8" ht="15" customHeight="1" x14ac:dyDescent="0.25">
      <c r="A104" s="4"/>
      <c r="B104" s="4"/>
      <c r="C104" s="4"/>
      <c r="D104" s="4"/>
      <c r="E104" s="4"/>
      <c r="F104" s="4"/>
      <c r="G104" s="4"/>
      <c r="H104" s="4"/>
    </row>
  </sheetData>
  <mergeCells count="9">
    <mergeCell ref="A2:E2"/>
    <mergeCell ref="F6:F8"/>
    <mergeCell ref="A5:G5"/>
    <mergeCell ref="A6:A8"/>
    <mergeCell ref="B6:B8"/>
    <mergeCell ref="C6:C8"/>
    <mergeCell ref="D6:D8"/>
    <mergeCell ref="E6:E8"/>
    <mergeCell ref="G6:G8"/>
  </mergeCells>
  <pageMargins left="0.39374999999999999" right="0.39374999999999999" top="0.39374999999999999" bottom="0.39374999999999999" header="0.51180550000000002" footer="0.51180550000000002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4"/>
  <sheetViews>
    <sheetView tabSelected="1" zoomScaleNormal="100" zoomScaleSheetLayoutView="100" workbookViewId="0">
      <selection activeCell="F18" sqref="F18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5" width="19.85546875" style="1" customWidth="1"/>
    <col min="6" max="6" width="19.85546875" style="124" customWidth="1"/>
    <col min="7" max="7" width="9.140625" style="1" customWidth="1"/>
    <col min="8" max="16384" width="9.140625" style="1"/>
  </cols>
  <sheetData>
    <row r="1" spans="1:7" ht="15" customHeight="1" x14ac:dyDescent="0.25">
      <c r="A1" s="27"/>
      <c r="B1" s="28"/>
      <c r="C1" s="29"/>
      <c r="D1" s="6"/>
      <c r="E1" s="30"/>
      <c r="F1" s="109" t="s">
        <v>190</v>
      </c>
      <c r="G1" s="4"/>
    </row>
    <row r="2" spans="1:7" ht="14.1" customHeight="1" x14ac:dyDescent="0.25">
      <c r="A2" s="97" t="s">
        <v>191</v>
      </c>
      <c r="B2" s="98"/>
      <c r="C2" s="98"/>
      <c r="D2" s="98"/>
      <c r="E2" s="98"/>
      <c r="F2" s="98"/>
      <c r="G2" s="4"/>
    </row>
    <row r="3" spans="1:7" ht="12" customHeight="1" x14ac:dyDescent="0.25">
      <c r="A3" s="31"/>
      <c r="B3" s="32"/>
      <c r="C3" s="33"/>
      <c r="D3" s="34"/>
      <c r="E3" s="35"/>
      <c r="F3" s="110"/>
      <c r="G3" s="4"/>
    </row>
    <row r="4" spans="1:7" ht="13.5" customHeight="1" x14ac:dyDescent="0.25">
      <c r="A4" s="91" t="s">
        <v>1</v>
      </c>
      <c r="B4" s="91" t="s">
        <v>2</v>
      </c>
      <c r="C4" s="91" t="s">
        <v>192</v>
      </c>
      <c r="D4" s="91" t="s">
        <v>4</v>
      </c>
      <c r="E4" s="91" t="s">
        <v>5</v>
      </c>
      <c r="F4" s="111" t="s">
        <v>236</v>
      </c>
      <c r="G4" s="4"/>
    </row>
    <row r="5" spans="1:7" ht="12" customHeight="1" x14ac:dyDescent="0.25">
      <c r="A5" s="92"/>
      <c r="B5" s="92"/>
      <c r="C5" s="92"/>
      <c r="D5" s="92"/>
      <c r="E5" s="92"/>
      <c r="F5" s="112"/>
      <c r="G5" s="4"/>
    </row>
    <row r="6" spans="1:7" ht="12" customHeight="1" x14ac:dyDescent="0.25">
      <c r="A6" s="92"/>
      <c r="B6" s="92"/>
      <c r="C6" s="92"/>
      <c r="D6" s="92"/>
      <c r="E6" s="92"/>
      <c r="F6" s="112"/>
      <c r="G6" s="4"/>
    </row>
    <row r="7" spans="1:7" ht="11.25" customHeight="1" x14ac:dyDescent="0.25">
      <c r="A7" s="92"/>
      <c r="B7" s="92"/>
      <c r="C7" s="92"/>
      <c r="D7" s="92"/>
      <c r="E7" s="92"/>
      <c r="F7" s="112"/>
      <c r="G7" s="4"/>
    </row>
    <row r="8" spans="1:7" ht="10.5" customHeight="1" x14ac:dyDescent="0.25">
      <c r="A8" s="92"/>
      <c r="B8" s="92"/>
      <c r="C8" s="92"/>
      <c r="D8" s="92"/>
      <c r="E8" s="92"/>
      <c r="F8" s="112"/>
      <c r="G8" s="4"/>
    </row>
    <row r="9" spans="1:7" ht="12" customHeight="1" x14ac:dyDescent="0.25">
      <c r="A9" s="10">
        <v>1</v>
      </c>
      <c r="B9" s="11">
        <v>2</v>
      </c>
      <c r="C9" s="23">
        <v>3</v>
      </c>
      <c r="D9" s="24" t="s">
        <v>6</v>
      </c>
      <c r="E9" s="24" t="s">
        <v>7</v>
      </c>
      <c r="F9" s="113" t="s">
        <v>8</v>
      </c>
      <c r="G9" s="4"/>
    </row>
    <row r="10" spans="1:7" ht="18" customHeight="1" x14ac:dyDescent="0.25">
      <c r="A10" s="26" t="s">
        <v>193</v>
      </c>
      <c r="B10" s="36">
        <v>500</v>
      </c>
      <c r="C10" s="37" t="s">
        <v>10</v>
      </c>
      <c r="D10" s="16">
        <f>D17</f>
        <v>27446845.76000005</v>
      </c>
      <c r="E10" s="16">
        <f>E17</f>
        <v>11303510.210000038</v>
      </c>
      <c r="F10" s="16">
        <f>F17</f>
        <v>27446845.76000005</v>
      </c>
      <c r="G10" s="4"/>
    </row>
    <row r="11" spans="1:7" ht="12" customHeight="1" x14ac:dyDescent="0.25">
      <c r="A11" s="38" t="s">
        <v>11</v>
      </c>
      <c r="B11" s="39"/>
      <c r="C11" s="40"/>
      <c r="D11" s="41"/>
      <c r="E11" s="41"/>
      <c r="F11" s="114"/>
      <c r="G11" s="4"/>
    </row>
    <row r="12" spans="1:7" ht="18" customHeight="1" x14ac:dyDescent="0.25">
      <c r="A12" s="42" t="s">
        <v>194</v>
      </c>
      <c r="B12" s="39">
        <v>520</v>
      </c>
      <c r="C12" s="40" t="s">
        <v>10</v>
      </c>
      <c r="D12" s="43" t="s">
        <v>26</v>
      </c>
      <c r="E12" s="43" t="s">
        <v>26</v>
      </c>
      <c r="F12" s="44" t="s">
        <v>26</v>
      </c>
      <c r="G12" s="4"/>
    </row>
    <row r="13" spans="1:7" ht="12" customHeight="1" x14ac:dyDescent="0.25">
      <c r="A13" s="45" t="s">
        <v>195</v>
      </c>
      <c r="B13" s="39"/>
      <c r="C13" s="40"/>
      <c r="D13" s="41"/>
      <c r="E13" s="41"/>
      <c r="F13" s="114"/>
      <c r="G13" s="4"/>
    </row>
    <row r="14" spans="1:7" ht="14.1" customHeight="1" x14ac:dyDescent="0.25">
      <c r="A14" s="46" t="s">
        <v>196</v>
      </c>
      <c r="B14" s="39">
        <v>620</v>
      </c>
      <c r="C14" s="40" t="s">
        <v>10</v>
      </c>
      <c r="D14" s="43" t="s">
        <v>26</v>
      </c>
      <c r="E14" s="43" t="s">
        <v>26</v>
      </c>
      <c r="F14" s="44" t="s">
        <v>26</v>
      </c>
      <c r="G14" s="4"/>
    </row>
    <row r="15" spans="1:7" ht="12.95" customHeight="1" x14ac:dyDescent="0.25">
      <c r="A15" s="47" t="s">
        <v>195</v>
      </c>
      <c r="B15" s="39"/>
      <c r="C15" s="40"/>
      <c r="D15" s="41"/>
      <c r="E15" s="41"/>
      <c r="F15" s="114"/>
      <c r="G15" s="4"/>
    </row>
    <row r="16" spans="1:7" ht="14.1" customHeight="1" x14ac:dyDescent="0.25">
      <c r="A16" s="48" t="s">
        <v>197</v>
      </c>
      <c r="B16" s="39">
        <v>700</v>
      </c>
      <c r="C16" s="40"/>
      <c r="D16" s="43">
        <f>D17</f>
        <v>27446845.76000005</v>
      </c>
      <c r="E16" s="43">
        <f>E17</f>
        <v>11303510.210000038</v>
      </c>
      <c r="F16" s="43">
        <f>F17</f>
        <v>27446845.76000005</v>
      </c>
      <c r="G16" s="4"/>
    </row>
    <row r="17" spans="1:7" x14ac:dyDescent="0.25">
      <c r="A17" s="49" t="s">
        <v>198</v>
      </c>
      <c r="B17" s="39">
        <v>700</v>
      </c>
      <c r="C17" s="40" t="s">
        <v>199</v>
      </c>
      <c r="D17" s="43">
        <f>D22+D27</f>
        <v>27446845.76000005</v>
      </c>
      <c r="E17" s="43">
        <f>E22+E27</f>
        <v>11303510.210000038</v>
      </c>
      <c r="F17" s="43">
        <f>F22+F27</f>
        <v>27446845.76000005</v>
      </c>
      <c r="G17" s="4"/>
    </row>
    <row r="18" spans="1:7" ht="14.1" customHeight="1" x14ac:dyDescent="0.25">
      <c r="A18" s="46" t="s">
        <v>200</v>
      </c>
      <c r="B18" s="39">
        <v>710</v>
      </c>
      <c r="C18" s="40"/>
      <c r="D18" s="43" t="s">
        <v>26</v>
      </c>
      <c r="E18" s="43">
        <f>E21</f>
        <v>-295498215.76999998</v>
      </c>
      <c r="F18" s="125">
        <v>-431440154.14999998</v>
      </c>
      <c r="G18" s="4"/>
    </row>
    <row r="19" spans="1:7" x14ac:dyDescent="0.25">
      <c r="A19" s="25" t="s">
        <v>201</v>
      </c>
      <c r="B19" s="39">
        <v>710</v>
      </c>
      <c r="C19" s="40" t="s">
        <v>202</v>
      </c>
      <c r="D19" s="43">
        <f>D22</f>
        <v>-431440154.14999998</v>
      </c>
      <c r="E19" s="43">
        <f>E21</f>
        <v>-295498215.76999998</v>
      </c>
      <c r="F19" s="125">
        <v>-431440154.14999998</v>
      </c>
      <c r="G19" s="4"/>
    </row>
    <row r="20" spans="1:7" x14ac:dyDescent="0.25">
      <c r="A20" s="25" t="s">
        <v>203</v>
      </c>
      <c r="B20" s="39">
        <v>710</v>
      </c>
      <c r="C20" s="40" t="s">
        <v>204</v>
      </c>
      <c r="D20" s="43">
        <f>D22</f>
        <v>-431440154.14999998</v>
      </c>
      <c r="E20" s="43">
        <f>E21</f>
        <v>-295498215.76999998</v>
      </c>
      <c r="F20" s="125">
        <v>-431440154.14999998</v>
      </c>
      <c r="G20" s="4"/>
    </row>
    <row r="21" spans="1:7" x14ac:dyDescent="0.25">
      <c r="A21" s="25" t="s">
        <v>205</v>
      </c>
      <c r="B21" s="39">
        <v>710</v>
      </c>
      <c r="C21" s="40" t="s">
        <v>206</v>
      </c>
      <c r="D21" s="43">
        <f>D22</f>
        <v>-431440154.14999998</v>
      </c>
      <c r="E21" s="43">
        <v>-295498215.76999998</v>
      </c>
      <c r="F21" s="125">
        <v>-431440154.14999998</v>
      </c>
      <c r="G21" s="4"/>
    </row>
    <row r="22" spans="1:7" ht="23.25" x14ac:dyDescent="0.25">
      <c r="A22" s="25" t="s">
        <v>207</v>
      </c>
      <c r="B22" s="39">
        <v>710</v>
      </c>
      <c r="C22" s="40" t="s">
        <v>208</v>
      </c>
      <c r="D22" s="43">
        <v>-431440154.14999998</v>
      </c>
      <c r="E22" s="43">
        <f>E21</f>
        <v>-295498215.76999998</v>
      </c>
      <c r="F22" s="125">
        <v>-431440154.14999998</v>
      </c>
      <c r="G22" s="4"/>
    </row>
    <row r="23" spans="1:7" ht="14.1" customHeight="1" x14ac:dyDescent="0.25">
      <c r="A23" s="46" t="s">
        <v>209</v>
      </c>
      <c r="B23" s="39">
        <v>720</v>
      </c>
      <c r="C23" s="40"/>
      <c r="D23" s="43" t="s">
        <v>26</v>
      </c>
      <c r="E23" s="43">
        <f>E27</f>
        <v>306801725.98000002</v>
      </c>
      <c r="F23" s="125">
        <v>458886999.91000003</v>
      </c>
      <c r="G23" s="4"/>
    </row>
    <row r="24" spans="1:7" x14ac:dyDescent="0.25">
      <c r="A24" s="25" t="s">
        <v>210</v>
      </c>
      <c r="B24" s="39">
        <v>720</v>
      </c>
      <c r="C24" s="50" t="s">
        <v>211</v>
      </c>
      <c r="D24" s="43">
        <f>D27</f>
        <v>458886999.91000003</v>
      </c>
      <c r="E24" s="43">
        <f>E27</f>
        <v>306801725.98000002</v>
      </c>
      <c r="F24" s="125">
        <v>458886999.91000003</v>
      </c>
      <c r="G24" s="4"/>
    </row>
    <row r="25" spans="1:7" x14ac:dyDescent="0.25">
      <c r="A25" s="25" t="s">
        <v>212</v>
      </c>
      <c r="B25" s="39">
        <v>720</v>
      </c>
      <c r="C25" s="50" t="s">
        <v>213</v>
      </c>
      <c r="D25" s="43">
        <f>D27</f>
        <v>458886999.91000003</v>
      </c>
      <c r="E25" s="43">
        <f>E27</f>
        <v>306801725.98000002</v>
      </c>
      <c r="F25" s="125">
        <v>458886999.91000003</v>
      </c>
      <c r="G25" s="4"/>
    </row>
    <row r="26" spans="1:7" x14ac:dyDescent="0.25">
      <c r="A26" s="25" t="s">
        <v>214</v>
      </c>
      <c r="B26" s="39">
        <v>720</v>
      </c>
      <c r="C26" s="50" t="s">
        <v>215</v>
      </c>
      <c r="D26" s="43">
        <f>D27</f>
        <v>458886999.91000003</v>
      </c>
      <c r="E26" s="43">
        <f>E27</f>
        <v>306801725.98000002</v>
      </c>
      <c r="F26" s="125">
        <v>458886999.91000003</v>
      </c>
      <c r="G26" s="4"/>
    </row>
    <row r="27" spans="1:7" ht="23.25" x14ac:dyDescent="0.25">
      <c r="A27" s="25" t="s">
        <v>216</v>
      </c>
      <c r="B27" s="39">
        <v>720</v>
      </c>
      <c r="C27" s="50" t="s">
        <v>217</v>
      </c>
      <c r="D27" s="43">
        <v>458886999.91000003</v>
      </c>
      <c r="E27" s="43">
        <v>306801725.98000002</v>
      </c>
      <c r="F27" s="125">
        <v>458886999.91000003</v>
      </c>
      <c r="G27" s="4"/>
    </row>
    <row r="28" spans="1:7" ht="10.5" customHeight="1" x14ac:dyDescent="0.25">
      <c r="A28" s="51"/>
      <c r="B28" s="52"/>
      <c r="C28" s="53"/>
      <c r="D28" s="54"/>
      <c r="E28" s="55"/>
      <c r="F28" s="115"/>
      <c r="G28" s="4"/>
    </row>
    <row r="29" spans="1:7" x14ac:dyDescent="0.25">
      <c r="A29" s="56"/>
      <c r="B29" s="57"/>
      <c r="C29" s="56"/>
      <c r="D29" s="3"/>
      <c r="E29" s="58"/>
      <c r="F29" s="116"/>
      <c r="G29" s="4"/>
    </row>
    <row r="30" spans="1:7" ht="20.100000000000001" customHeight="1" x14ac:dyDescent="0.25">
      <c r="A30" s="5"/>
      <c r="B30" s="59"/>
      <c r="C30" s="4"/>
      <c r="D30" s="99"/>
      <c r="E30" s="100"/>
      <c r="F30" s="117"/>
      <c r="G30" s="4"/>
    </row>
    <row r="31" spans="1:7" ht="9.9499999999999993" customHeight="1" x14ac:dyDescent="0.25">
      <c r="A31" s="61"/>
      <c r="B31" s="62"/>
      <c r="C31" s="4"/>
      <c r="D31" s="101"/>
      <c r="E31" s="102"/>
      <c r="F31" s="117"/>
      <c r="G31" s="4"/>
    </row>
    <row r="32" spans="1:7" ht="9.9499999999999993" customHeight="1" x14ac:dyDescent="0.25">
      <c r="A32" s="56"/>
      <c r="B32" s="63"/>
      <c r="C32" s="64"/>
      <c r="D32" s="58"/>
      <c r="E32" s="58"/>
      <c r="F32" s="116"/>
      <c r="G32" s="4"/>
    </row>
    <row r="33" spans="1:7" ht="10.5" customHeight="1" x14ac:dyDescent="0.25">
      <c r="A33" s="65"/>
      <c r="B33" s="66"/>
      <c r="C33" s="64"/>
      <c r="D33" s="29"/>
      <c r="E33" s="103"/>
      <c r="F33" s="104"/>
      <c r="G33" s="4"/>
    </row>
    <row r="34" spans="1:7" x14ac:dyDescent="0.25">
      <c r="A34" s="27"/>
      <c r="B34" s="60"/>
      <c r="C34" s="4"/>
      <c r="D34" s="105"/>
      <c r="E34" s="106"/>
      <c r="F34" s="118"/>
      <c r="G34" s="4"/>
    </row>
    <row r="35" spans="1:7" ht="11.1" customHeight="1" x14ac:dyDescent="0.25">
      <c r="A35" s="4"/>
      <c r="B35" s="62"/>
      <c r="C35" s="4"/>
      <c r="D35" s="101"/>
      <c r="E35" s="102"/>
      <c r="F35" s="117"/>
      <c r="G35" s="4"/>
    </row>
    <row r="36" spans="1:7" ht="11.1" customHeight="1" x14ac:dyDescent="0.25">
      <c r="A36" s="4"/>
      <c r="B36" s="61"/>
      <c r="C36" s="4"/>
      <c r="D36" s="61"/>
      <c r="E36" s="61"/>
      <c r="F36" s="117"/>
      <c r="G36" s="4"/>
    </row>
    <row r="37" spans="1:7" ht="11.1" customHeight="1" x14ac:dyDescent="0.25">
      <c r="A37" s="4"/>
      <c r="B37" s="61"/>
      <c r="C37" s="4"/>
      <c r="D37" s="61"/>
      <c r="E37" s="61"/>
      <c r="F37" s="117"/>
      <c r="G37" s="4"/>
    </row>
    <row r="38" spans="1:7" ht="11.1" customHeight="1" x14ac:dyDescent="0.25">
      <c r="A38" s="4"/>
      <c r="B38" s="61"/>
      <c r="C38" s="4"/>
      <c r="D38" s="61"/>
      <c r="E38" s="61"/>
      <c r="F38" s="117"/>
      <c r="G38" s="4"/>
    </row>
    <row r="39" spans="1:7" ht="17.100000000000001" customHeight="1" x14ac:dyDescent="0.25">
      <c r="A39" s="3"/>
      <c r="B39" s="59"/>
      <c r="C39" s="64"/>
      <c r="D39" s="3"/>
      <c r="E39" s="3"/>
      <c r="F39" s="119" t="s">
        <v>222</v>
      </c>
      <c r="G39" s="4"/>
    </row>
    <row r="40" spans="1:7" ht="17.25" customHeight="1" x14ac:dyDescent="0.25">
      <c r="A40" s="5" t="s">
        <v>223</v>
      </c>
      <c r="B40" s="68"/>
      <c r="C40" s="4"/>
      <c r="D40" s="99" t="s">
        <v>221</v>
      </c>
      <c r="E40" s="100"/>
      <c r="F40" s="119" t="s">
        <v>222</v>
      </c>
      <c r="G40" s="4"/>
    </row>
    <row r="41" spans="1:7" ht="12" customHeight="1" x14ac:dyDescent="0.25">
      <c r="A41" s="61"/>
      <c r="B41" s="62" t="s">
        <v>219</v>
      </c>
      <c r="C41" s="4"/>
      <c r="D41" s="101" t="s">
        <v>220</v>
      </c>
      <c r="E41" s="102"/>
      <c r="F41" s="119" t="s">
        <v>222</v>
      </c>
      <c r="G41" s="4"/>
    </row>
    <row r="42" spans="1:7" ht="17.100000000000001" customHeight="1" x14ac:dyDescent="0.25">
      <c r="A42" s="5"/>
      <c r="B42" s="5"/>
      <c r="C42" s="5"/>
      <c r="D42" s="64"/>
      <c r="E42" s="3"/>
      <c r="F42" s="120"/>
      <c r="G42" s="4"/>
    </row>
    <row r="43" spans="1:7" hidden="1" x14ac:dyDescent="0.25">
      <c r="A43" s="5"/>
      <c r="B43" s="5" t="s">
        <v>224</v>
      </c>
      <c r="C43" s="5"/>
      <c r="D43" s="64"/>
      <c r="E43" s="3"/>
      <c r="F43" s="117"/>
      <c r="G43" s="4"/>
    </row>
    <row r="44" spans="1:7" hidden="1" x14ac:dyDescent="0.25">
      <c r="A44" s="67" t="s">
        <v>218</v>
      </c>
      <c r="B44" s="5"/>
      <c r="C44" s="5"/>
      <c r="D44" s="99"/>
      <c r="E44" s="100"/>
      <c r="F44" s="119" t="s">
        <v>224</v>
      </c>
      <c r="G44" s="4"/>
    </row>
    <row r="45" spans="1:7" hidden="1" x14ac:dyDescent="0.25">
      <c r="A45" s="67" t="s">
        <v>225</v>
      </c>
      <c r="B45" s="62" t="s">
        <v>219</v>
      </c>
      <c r="C45" s="4"/>
      <c r="D45" s="101" t="s">
        <v>220</v>
      </c>
      <c r="E45" s="102"/>
      <c r="F45" s="119" t="s">
        <v>224</v>
      </c>
      <c r="G45" s="4"/>
    </row>
    <row r="46" spans="1:7" ht="17.100000000000001" customHeight="1" x14ac:dyDescent="0.25">
      <c r="A46" s="67"/>
      <c r="B46" s="61"/>
      <c r="C46" s="4"/>
      <c r="D46" s="61"/>
      <c r="E46" s="61"/>
      <c r="F46" s="119"/>
      <c r="G46" s="4"/>
    </row>
    <row r="47" spans="1:7" hidden="1" x14ac:dyDescent="0.25">
      <c r="A47" s="5"/>
      <c r="B47" s="5" t="s">
        <v>224</v>
      </c>
      <c r="C47" s="5"/>
      <c r="D47" s="64"/>
      <c r="E47" s="3"/>
      <c r="F47" s="119" t="s">
        <v>224</v>
      </c>
      <c r="G47" s="4"/>
    </row>
    <row r="48" spans="1:7" hidden="1" x14ac:dyDescent="0.25">
      <c r="A48" s="67" t="s">
        <v>223</v>
      </c>
      <c r="B48" s="5"/>
      <c r="C48" s="5"/>
      <c r="D48" s="99"/>
      <c r="E48" s="100"/>
      <c r="F48" s="119" t="s">
        <v>224</v>
      </c>
      <c r="G48" s="4"/>
    </row>
    <row r="49" spans="1:7" hidden="1" x14ac:dyDescent="0.25">
      <c r="A49" s="67" t="s">
        <v>225</v>
      </c>
      <c r="B49" s="62" t="s">
        <v>219</v>
      </c>
      <c r="C49" s="4"/>
      <c r="D49" s="101" t="s">
        <v>220</v>
      </c>
      <c r="E49" s="102"/>
      <c r="F49" s="119" t="s">
        <v>224</v>
      </c>
      <c r="G49" s="4"/>
    </row>
    <row r="50" spans="1:7" ht="17.100000000000001" customHeight="1" x14ac:dyDescent="0.25">
      <c r="A50" s="5"/>
      <c r="B50" s="5"/>
      <c r="C50" s="5"/>
      <c r="D50" s="64"/>
      <c r="E50" s="3"/>
      <c r="F50" s="120"/>
      <c r="G50" s="4"/>
    </row>
    <row r="51" spans="1:7" ht="17.100000000000001" customHeight="1" x14ac:dyDescent="0.25">
      <c r="A51" s="5" t="s">
        <v>226</v>
      </c>
      <c r="B51" s="56"/>
      <c r="C51" s="56"/>
      <c r="D51" s="64"/>
      <c r="E51" s="2"/>
      <c r="F51" s="121"/>
      <c r="G51" s="4"/>
    </row>
    <row r="52" spans="1:7" hidden="1" x14ac:dyDescent="0.25">
      <c r="A52" s="69" t="s">
        <v>224</v>
      </c>
      <c r="B52" s="69"/>
      <c r="C52" s="69"/>
      <c r="D52" s="69"/>
      <c r="E52" s="69"/>
      <c r="F52" s="122"/>
      <c r="G52" s="4"/>
    </row>
    <row r="53" spans="1:7" hidden="1" x14ac:dyDescent="0.25">
      <c r="A53" s="107" t="s">
        <v>224</v>
      </c>
      <c r="B53" s="108"/>
      <c r="C53" s="108"/>
      <c r="D53" s="108"/>
      <c r="E53" s="108"/>
      <c r="F53" s="108"/>
      <c r="G53" s="4"/>
    </row>
    <row r="54" spans="1:7" hidden="1" x14ac:dyDescent="0.25">
      <c r="A54" s="70" t="s">
        <v>224</v>
      </c>
      <c r="B54" s="70"/>
      <c r="C54" s="70"/>
      <c r="D54" s="70"/>
      <c r="E54" s="70"/>
      <c r="F54" s="123"/>
      <c r="G54" s="4"/>
    </row>
  </sheetData>
  <mergeCells count="19">
    <mergeCell ref="D49:E49"/>
    <mergeCell ref="A53:F53"/>
    <mergeCell ref="D40:E40"/>
    <mergeCell ref="D41:E41"/>
    <mergeCell ref="D44:E44"/>
    <mergeCell ref="D45:E45"/>
    <mergeCell ref="D48:E48"/>
    <mergeCell ref="D30:E30"/>
    <mergeCell ref="D31:E31"/>
    <mergeCell ref="E33:F33"/>
    <mergeCell ref="D34:E34"/>
    <mergeCell ref="D35:E35"/>
    <mergeCell ref="A2:F2"/>
    <mergeCell ref="A4:A8"/>
    <mergeCell ref="B4:B8"/>
    <mergeCell ref="C4:C8"/>
    <mergeCell ref="D4:D8"/>
    <mergeCell ref="E4:E8"/>
    <mergeCell ref="F4:F8"/>
  </mergeCells>
  <pageMargins left="0.70833330000000005" right="0.70833330000000005" top="0.74791660000000004" bottom="0.74791660000000004" header="0.3152778" footer="0.3152778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1702732&lt;/DocLink&gt;&#10;  &lt;DocName&gt;Отчет об исполнении бюджета (месячный)&lt;/DocName&gt;&#10;  &lt;VariantName&gt;SV_0503117M_2016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2BDA1B6-7FB0-4DE9-8210-46C6344523D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ufin395</dc:creator>
  <cp:lastModifiedBy>ufin391</cp:lastModifiedBy>
  <cp:lastPrinted>2021-12-14T07:06:54Z</cp:lastPrinted>
  <dcterms:created xsi:type="dcterms:W3CDTF">2021-12-13T13:05:36Z</dcterms:created>
  <dcterms:modified xsi:type="dcterms:W3CDTF">2021-12-14T09:21:00Z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20.2.0.262801898</vt:lpwstr>
  </property>
  <property fmtid="{D5CDD505-2E9C-101B-9397-08002B2CF9AE}" pid="6" name="Тип сервера">
    <vt:lpwstr>MSSQL</vt:lpwstr>
  </property>
  <property fmtid="{D5CDD505-2E9C-101B-9397-08002B2CF9AE}" pid="7" name="Сервер">
    <vt:lpwstr>172.21.106.17</vt:lpwstr>
  </property>
  <property fmtid="{D5CDD505-2E9C-101B-9397-08002B2CF9AE}" pid="8" name="База">
    <vt:lpwstr>svod-smart</vt:lpwstr>
  </property>
  <property fmtid="{D5CDD505-2E9C-101B-9397-08002B2CF9AE}" pid="9" name="Пользователь">
    <vt:lpwstr>sv_49005001_19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