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2300" activeTab="2"/>
  </bookViews>
  <sheets>
    <sheet name="01.03.2020" sheetId="1" r:id="rId1"/>
    <sheet name="01.04.2020" sheetId="3" r:id="rId2"/>
    <sheet name="01.07.2020" sheetId="4" r:id="rId3"/>
    <sheet name="Лист3" sheetId="5" r:id="rId4"/>
  </sheets>
  <calcPr calcId="144525"/>
</workbook>
</file>

<file path=xl/calcChain.xml><?xml version="1.0" encoding="utf-8"?>
<calcChain xmlns="http://schemas.openxmlformats.org/spreadsheetml/2006/main">
  <c r="C46" i="4" l="1"/>
  <c r="D46" i="4" l="1"/>
  <c r="E45" i="4"/>
  <c r="E44" i="4"/>
  <c r="E43" i="4"/>
  <c r="E42" i="4"/>
  <c r="E41" i="4"/>
  <c r="E40" i="4"/>
  <c r="E39" i="4"/>
  <c r="E38" i="4"/>
  <c r="E37" i="4"/>
  <c r="D23" i="4"/>
  <c r="C23" i="4"/>
  <c r="E22" i="4"/>
  <c r="E21" i="4"/>
  <c r="E19" i="4"/>
  <c r="D18" i="4"/>
  <c r="E18" i="4" s="1"/>
  <c r="C18" i="4"/>
  <c r="E16" i="4"/>
  <c r="E15" i="4"/>
  <c r="E14" i="4"/>
  <c r="E13" i="4"/>
  <c r="D13" i="4"/>
  <c r="D30" i="4" s="1"/>
  <c r="C13" i="4"/>
  <c r="E46" i="4" l="1"/>
  <c r="C30" i="4"/>
  <c r="D48" i="4"/>
  <c r="E30" i="4"/>
  <c r="D48" i="3"/>
  <c r="C46" i="3" l="1"/>
  <c r="E45" i="3"/>
  <c r="D46" i="3"/>
  <c r="E44" i="3"/>
  <c r="E43" i="3"/>
  <c r="E42" i="3"/>
  <c r="E41" i="3"/>
  <c r="E40" i="3"/>
  <c r="E39" i="3"/>
  <c r="E38" i="3"/>
  <c r="E37" i="3"/>
  <c r="D23" i="3"/>
  <c r="C23" i="3"/>
  <c r="E22" i="3"/>
  <c r="E21" i="3"/>
  <c r="E19" i="3"/>
  <c r="D18" i="3"/>
  <c r="E18" i="3" s="1"/>
  <c r="C18" i="3"/>
  <c r="C30" i="3" s="1"/>
  <c r="E16" i="3"/>
  <c r="E15" i="3"/>
  <c r="E14" i="3"/>
  <c r="D13" i="3"/>
  <c r="C13" i="3"/>
  <c r="E46" i="3" l="1"/>
  <c r="D30" i="3"/>
  <c r="E30" i="3"/>
  <c r="E13" i="3"/>
  <c r="E38" i="1"/>
  <c r="E39" i="1"/>
  <c r="E40" i="1"/>
  <c r="E41" i="1"/>
  <c r="E42" i="1"/>
  <c r="E43" i="1"/>
  <c r="E44" i="1"/>
  <c r="C23" i="1"/>
  <c r="C18" i="1"/>
  <c r="C13" i="1"/>
  <c r="D45" i="1"/>
  <c r="C45" i="1"/>
  <c r="E37" i="1"/>
  <c r="D23" i="1"/>
  <c r="E22" i="1"/>
  <c r="E21" i="1"/>
  <c r="E19" i="1"/>
  <c r="D18" i="1"/>
  <c r="E18" i="1" s="1"/>
  <c r="E16" i="1"/>
  <c r="E15" i="1"/>
  <c r="E14" i="1"/>
  <c r="D13" i="1"/>
  <c r="D30" i="1" l="1"/>
  <c r="D47" i="1" s="1"/>
  <c r="C30" i="1"/>
  <c r="E45" i="1"/>
  <c r="E13" i="1"/>
  <c r="E30" i="1" l="1"/>
</calcChain>
</file>

<file path=xl/sharedStrings.xml><?xml version="1.0" encoding="utf-8"?>
<sst xmlns="http://schemas.openxmlformats.org/spreadsheetml/2006/main" count="266" uniqueCount="87">
  <si>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</si>
  <si>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</si>
  <si>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</si>
  <si>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</si>
  <si>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</si>
  <si>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</si>
  <si>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</si>
  <si>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</si>
  <si>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</si>
  <si>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</si>
  <si>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</si>
  <si>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</si>
  <si>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</si>
  <si>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</si>
  <si>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Причины неисполнения менее 95 %                                                               (указываются по итогам отчетного года)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</si>
  <si>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</si>
  <si>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</si>
  <si>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</si>
  <si>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 xml:space="preserve">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</si>
  <si>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</si>
  <si>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</si>
  <si>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</si>
  <si>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</si>
  <si>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</si>
  <si>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</si>
  <si>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</si>
  <si>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</si>
  <si>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</si>
  <si>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</si>
  <si>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</si>
  <si>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</si>
  <si>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006 1 11 05075 13 0000 120</t>
  </si>
  <si>
    <t>Доходы от сдачи в аренду имущества, составляющего казну поселения</t>
  </si>
  <si>
    <t>006 1 11 09045 13 0000 120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</si>
  <si>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</si>
  <si>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</si>
  <si>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</si>
  <si>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003 2 02 02041 13 0000 151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</si>
  <si>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</si>
  <si>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</si>
  <si>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</si>
  <si>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000 2 02 45393 13 0000 150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</si>
  <si>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</si>
  <si>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000 2 02 29999 13 0000 150</t>
  </si>
  <si>
    <t>Прочие субсидии бюджетам городских поселений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</si>
  <si>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</si>
  <si>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</si>
  <si>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</si>
  <si>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Причины неисполнения менее 95 %                         (указываются по итогам отчетного года)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</si>
  <si>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</si>
  <si>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</si>
  <si>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005 0409 71 5 01 R5550 244</t>
  </si>
  <si>
    <t xml:space="preserve"> 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</si>
  <si>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</si>
  <si>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</si>
  <si>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</si>
  <si>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</si>
  <si>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</si>
  <si>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</si>
  <si>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</si>
  <si>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</si>
  <si>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012 0409 032F170960 244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</si>
  <si>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</si>
  <si>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 032F1S0960 244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</si>
  <si>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</si>
  <si>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0409032R153930 244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</si>
  <si>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</si>
  <si>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</si>
  <si>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</si>
  <si>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</si>
  <si>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М.П. Королькова</t>
  </si>
  <si>
    <t>(расшифровка подписи)</t>
  </si>
  <si>
    <t>Главный специалист</t>
  </si>
  <si>
    <t>И.В. Зеленцова</t>
  </si>
  <si>
    <t>2020год</t>
  </si>
  <si>
    <t>Дорожный фонд муниципального образования город Кола Кольского района Мурманской области на 01.03.2020</t>
  </si>
  <si>
    <t>012 0409 0320120230 244                 (001 0409 7430125030 244 )</t>
  </si>
  <si>
    <t>Дорожный фонд муниципального образования город Кола Кольского района Мурманской области на 01.04.2020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</si>
  <si>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</si>
  <si>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012 0409 032R153930 244</t>
  </si>
  <si>
    <t>012 0409 032R120250 244</t>
  </si>
  <si>
    <t>И.о. руководителя</t>
  </si>
  <si>
    <t>Н.Е. Нестерова</t>
  </si>
  <si>
    <t>Дорожный фонд муниципального образования город Кола Кольского района Мурманской области на 01.07.2020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</si>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</sst>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36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4" fontId="1" fillId="0" borderId="5" xfId="0" applyNumberFormat="1" applyFont="1" applyFill="1" applyBorder="1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1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165" fontId="2" fillId="0" borderId="5" xfId="0" applyNumberFormat="1" applyFont="1" applyFill="1" applyBorder="1" applyProtection="1">
      <protection locked="0"/>
    </xf>
    <xf numFmtId="4" fontId="2" fillId="0" borderId="5" xfId="0" applyNumberFormat="1" applyFont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4" fontId="2" fillId="0" borderId="7" xfId="0" applyNumberFormat="1" applyFont="1" applyBorder="1"/>
    <xf numFmtId="4" fontId="1" fillId="0" borderId="7" xfId="0" applyNumberFormat="1" applyFont="1" applyBorder="1"/>
    <xf numFmtId="9" fontId="1" fillId="0" borderId="5" xfId="0" applyNumberFormat="1" applyFont="1" applyBorder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" fontId="2" fillId="0" borderId="5" xfId="2" applyNumberFormat="1" applyFont="1" applyBorder="1" applyAlignment="1" applyProtection="1">
      <alignment horizontal="right" wrapText="1"/>
    </xf>
    <xf numFmtId="0" fontId="8" fillId="0" borderId="9" xfId="3" applyNumberFormat="1" applyFont="1" applyBorder="1" applyAlignment="1">
      <alignment horizontal="right" vertical="top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1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0" xfId="0" applyFont="1" applyBorder="1" applyAlignment="1"/>
    <xf numFmtId="0" fontId="2" fillId="0" borderId="0" xfId="0" applyFont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  <xf numFmtId="0" fontId="9" fillId="0" borderId="11" xfId="0" applyFont="1" applyBorder="1" applyAlignment="1">
      <alignment horizontal="center" vertical="justify"/>
    </xf>
    <xf numFmtId="49" fontId="1" fillId="0" borderId="3" xfId="0" applyNumberFormat="1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49" fontId="2" fillId="0" borderId="5" xfId="0" applyNumberFormat="1" applyFont="1" applyBorder="1" applyAlignment="1">
      <alignment horizontal="center" vertical="center" wrapText="1"/>
    </xf>
  </cellXfs>
  <cellStyles count="179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r" xfId="29"/>
    <cellStyle name="Calculation" xfId="30"/>
    <cellStyle name="Check Cell" xfId="31"/>
    <cellStyle name="co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td" xfId="45"/>
    <cellStyle name="Title" xfId="46"/>
    <cellStyle name="Total" xfId="47"/>
    <cellStyle name="tr" xfId="48"/>
    <cellStyle name="Warning Text" xfId="49"/>
    <cellStyle name="xl100" xfId="50"/>
    <cellStyle name="xl101" xfId="51"/>
    <cellStyle name="xl102" xfId="52"/>
    <cellStyle name="xl103" xfId="53"/>
    <cellStyle name="xl104" xfId="54"/>
    <cellStyle name="xl105" xfId="55"/>
    <cellStyle name="xl106" xfId="56"/>
    <cellStyle name="xl107" xfId="57"/>
    <cellStyle name="xl108" xfId="58"/>
    <cellStyle name="xl109" xfId="59"/>
    <cellStyle name="xl110" xfId="60"/>
    <cellStyle name="xl111" xfId="61"/>
    <cellStyle name="xl112" xfId="62"/>
    <cellStyle name="xl113" xfId="63"/>
    <cellStyle name="xl114" xfId="64"/>
    <cellStyle name="xl115" xfId="65"/>
    <cellStyle name="xl116" xfId="66"/>
    <cellStyle name="xl117" xfId="67"/>
    <cellStyle name="xl118" xfId="68"/>
    <cellStyle name="xl119" xfId="69"/>
    <cellStyle name="xl120" xfId="70"/>
    <cellStyle name="xl121" xfId="71"/>
    <cellStyle name="xl122" xfId="72"/>
    <cellStyle name="xl123" xfId="73"/>
    <cellStyle name="xl124" xfId="74"/>
    <cellStyle name="xl125" xfId="75"/>
    <cellStyle name="xl126" xfId="76"/>
    <cellStyle name="xl127" xfId="77"/>
    <cellStyle name="xl128" xfId="78"/>
    <cellStyle name="xl129" xfId="79"/>
    <cellStyle name="xl130" xfId="80"/>
    <cellStyle name="xl131" xfId="81"/>
    <cellStyle name="xl132" xfId="82"/>
    <cellStyle name="xl133" xfId="83"/>
    <cellStyle name="xl134" xfId="84"/>
    <cellStyle name="xl135" xfId="85"/>
    <cellStyle name="xl136" xfId="86"/>
    <cellStyle name="xl137" xfId="87"/>
    <cellStyle name="xl138" xfId="88"/>
    <cellStyle name="xl139" xfId="89"/>
    <cellStyle name="xl140" xfId="90"/>
    <cellStyle name="xl141" xfId="91"/>
    <cellStyle name="xl142" xfId="92"/>
    <cellStyle name="xl143" xfId="93"/>
    <cellStyle name="xl144" xfId="94"/>
    <cellStyle name="xl145" xfId="95"/>
    <cellStyle name="xl146" xfId="96"/>
    <cellStyle name="xl147" xfId="97"/>
    <cellStyle name="xl148" xfId="98"/>
    <cellStyle name="xl149" xfId="99"/>
    <cellStyle name="xl150" xfId="100"/>
    <cellStyle name="xl151" xfId="101"/>
    <cellStyle name="xl21" xfId="102"/>
    <cellStyle name="xl22" xfId="103"/>
    <cellStyle name="xl23" xfId="104"/>
    <cellStyle name="xl24" xfId="105"/>
    <cellStyle name="xl25" xfId="106"/>
    <cellStyle name="xl26" xfId="107"/>
    <cellStyle name="xl27" xfId="108"/>
    <cellStyle name="xl28" xfId="109"/>
    <cellStyle name="xl29" xfId="110"/>
    <cellStyle name="xl30" xfId="111"/>
    <cellStyle name="xl31" xfId="112"/>
    <cellStyle name="xl32" xfId="113"/>
    <cellStyle name="xl33" xfId="114"/>
    <cellStyle name="xl34" xfId="115"/>
    <cellStyle name="xl35" xfId="116"/>
    <cellStyle name="xl36" xfId="117"/>
    <cellStyle name="xl37" xfId="118"/>
    <cellStyle name="xl38" xfId="119"/>
    <cellStyle name="xl39" xfId="120"/>
    <cellStyle name="xl40" xfId="121"/>
    <cellStyle name="xl41" xfId="122"/>
    <cellStyle name="xl42" xfId="123"/>
    <cellStyle name="xl43" xfId="124"/>
    <cellStyle name="xl44" xfId="125"/>
    <cellStyle name="xl45" xfId="126"/>
    <cellStyle name="xl46" xfId="127"/>
    <cellStyle name="xl47" xfId="1"/>
    <cellStyle name="xl48" xfId="128"/>
    <cellStyle name="xl49" xfId="129"/>
    <cellStyle name="xl50" xfId="130"/>
    <cellStyle name="xl51" xfId="131"/>
    <cellStyle name="xl52" xfId="132"/>
    <cellStyle name="xl53" xfId="133"/>
    <cellStyle name="xl54" xfId="134"/>
    <cellStyle name="xl55" xfId="135"/>
    <cellStyle name="xl56" xfId="136"/>
    <cellStyle name="xl57" xfId="137"/>
    <cellStyle name="xl58" xfId="138"/>
    <cellStyle name="xl59" xfId="139"/>
    <cellStyle name="xl60" xfId="140"/>
    <cellStyle name="xl61" xfId="141"/>
    <cellStyle name="xl62" xfId="142"/>
    <cellStyle name="xl63" xfId="143"/>
    <cellStyle name="xl64" xfId="144"/>
    <cellStyle name="xl65" xfId="145"/>
    <cellStyle name="xl66" xfId="146"/>
    <cellStyle name="xl67" xfId="147"/>
    <cellStyle name="xl68" xfId="148"/>
    <cellStyle name="xl69" xfId="149"/>
    <cellStyle name="xl70" xfId="150"/>
    <cellStyle name="xl71" xfId="151"/>
    <cellStyle name="xl72" xfId="152"/>
    <cellStyle name="xl73" xfId="153"/>
    <cellStyle name="xl74" xfId="154"/>
    <cellStyle name="xl75" xfId="155"/>
    <cellStyle name="xl76" xfId="156"/>
    <cellStyle name="xl77" xfId="157"/>
    <cellStyle name="xl78" xfId="158"/>
    <cellStyle name="xl79" xfId="159"/>
    <cellStyle name="xl80" xfId="160"/>
    <cellStyle name="xl81" xfId="161"/>
    <cellStyle name="xl82" xfId="162"/>
    <cellStyle name="xl83" xfId="163"/>
    <cellStyle name="xl84" xfId="164"/>
    <cellStyle name="xl85" xfId="165"/>
    <cellStyle name="xl86" xfId="166"/>
    <cellStyle name="xl87" xfId="167"/>
    <cellStyle name="xl88" xfId="2"/>
    <cellStyle name="xl89" xfId="168"/>
    <cellStyle name="xl90" xfId="169"/>
    <cellStyle name="xl91" xfId="170"/>
    <cellStyle name="xl92" xfId="171"/>
    <cellStyle name="xl93" xfId="172"/>
    <cellStyle name="xl94" xfId="173"/>
    <cellStyle name="xl95" xfId="174"/>
    <cellStyle name="xl96" xfId="175"/>
    <cellStyle name="xl97" xfId="176"/>
    <cellStyle name="xl98" xfId="177"/>
    <cellStyle name="xl99" xfId="178"/>
    <cellStyle name="Обычный" xfId="0" builtinId="0"/>
    <cellStyle name="Обычный_01.01.2020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zoomScaleNormal="100" workbookViewId="0">
      <selection activeCell="E15" sqref="E15"/>
    </sheetView>
  </sheetViews>
  <sheetFormatPr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53" t="s">
        <v>75</v>
      </c>
      <c r="B1" s="53"/>
      <c r="C1" s="53"/>
      <c r="D1" s="53"/>
      <c r="E1" s="53"/>
      <c r="F1" s="53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 t="s">
        <v>74</v>
      </c>
      <c r="E7" s="1"/>
      <c r="F7" s="1"/>
      <c r="G7" s="1"/>
    </row>
    <row r="8" spans="1:8" ht="15" x14ac:dyDescent="0.25">
      <c r="A8" s="54" t="s">
        <v>7</v>
      </c>
      <c r="B8" s="55"/>
      <c r="C8" s="56"/>
      <c r="D8" s="6">
        <v>7751322.5099999998</v>
      </c>
      <c r="E8" s="1"/>
      <c r="F8" s="1"/>
      <c r="G8" s="1"/>
    </row>
    <row r="9" spans="1:8" ht="15" x14ac:dyDescent="0.25">
      <c r="A9" s="7"/>
      <c r="B9" s="7"/>
      <c r="C9" s="7"/>
      <c r="D9" s="8"/>
      <c r="E9" s="1"/>
      <c r="F9" s="1"/>
      <c r="G9" s="1"/>
    </row>
    <row r="10" spans="1:8" ht="15" x14ac:dyDescent="0.25">
      <c r="A10" s="57" t="s">
        <v>8</v>
      </c>
      <c r="B10" s="58"/>
      <c r="C10" s="58"/>
      <c r="D10" s="58"/>
      <c r="E10" s="58"/>
      <c r="F10" s="58"/>
      <c r="G10" s="1"/>
    </row>
    <row r="11" spans="1:8" ht="15" x14ac:dyDescent="0.25">
      <c r="A11" s="59" t="s">
        <v>9</v>
      </c>
      <c r="B11" s="59" t="s">
        <v>10</v>
      </c>
      <c r="C11" s="61" t="s">
        <v>6</v>
      </c>
      <c r="D11" s="61"/>
      <c r="E11" s="61"/>
      <c r="F11" s="10"/>
      <c r="G11" s="4"/>
    </row>
    <row r="12" spans="1:8" s="14" customFormat="1" ht="82.5" customHeight="1" x14ac:dyDescent="0.25">
      <c r="A12" s="60"/>
      <c r="B12" s="60"/>
      <c r="C12" s="12" t="s">
        <v>11</v>
      </c>
      <c r="D12" s="12" t="s">
        <v>12</v>
      </c>
      <c r="E12" s="12" t="s">
        <v>13</v>
      </c>
      <c r="F12" s="12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294339.46999999997</v>
      </c>
      <c r="E13" s="18">
        <f t="shared" ref="E13:E22" si="0">D13/C13</f>
        <v>0.16584374013973405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131256.56</v>
      </c>
      <c r="E14" s="24">
        <f t="shared" si="0"/>
        <v>0.18029747252747252</v>
      </c>
      <c r="F14" s="25"/>
      <c r="G14" s="1"/>
    </row>
    <row r="15" spans="1:8" ht="150" x14ac:dyDescent="0.25">
      <c r="A15" s="20" t="s">
        <v>19</v>
      </c>
      <c r="B15" s="21" t="s">
        <v>20</v>
      </c>
      <c r="C15" s="22">
        <v>6800</v>
      </c>
      <c r="D15" s="23">
        <v>822.51</v>
      </c>
      <c r="E15" s="24">
        <f t="shared" si="0"/>
        <v>0.12095735294117647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187885.3</v>
      </c>
      <c r="E16" s="24">
        <f t="shared" si="0"/>
        <v>0.18065894230769231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-25624.9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1196497.1800000002</v>
      </c>
      <c r="E18" s="29">
        <f t="shared" si="0"/>
        <v>0.11409445880098029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865912.15</v>
      </c>
      <c r="E19" s="30">
        <f t="shared" si="0"/>
        <v>0.12608657318422739</v>
      </c>
      <c r="F19" s="31"/>
      <c r="G19" s="1"/>
    </row>
    <row r="20" spans="1:8" ht="105" hidden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238860.36</v>
      </c>
      <c r="E21" s="30">
        <f t="shared" si="0"/>
        <v>7.7051729032258057E-2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91724.67</v>
      </c>
      <c r="E22" s="30">
        <f t="shared" si="0"/>
        <v>0.1766313691507799</v>
      </c>
      <c r="F22" s="31"/>
      <c r="G22" s="1"/>
    </row>
    <row r="23" spans="1:8" ht="57.75" x14ac:dyDescent="0.25">
      <c r="A23" s="15" t="s">
        <v>35</v>
      </c>
      <c r="B23" s="16" t="s">
        <v>36</v>
      </c>
      <c r="C23" s="17">
        <f>SUM(C24:C29)</f>
        <v>35434652.409999996</v>
      </c>
      <c r="D23" s="17">
        <f>SUM(D24:D25)</f>
        <v>0</v>
      </c>
      <c r="E23" s="29"/>
      <c r="F23" s="19"/>
      <c r="G23" s="1"/>
    </row>
    <row r="24" spans="1:8" ht="120" hidden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30000000</v>
      </c>
      <c r="D26" s="23"/>
      <c r="E26" s="30"/>
      <c r="F26" s="11"/>
      <c r="G26" s="1"/>
    </row>
    <row r="27" spans="1:8" ht="30" x14ac:dyDescent="0.25">
      <c r="A27" s="35" t="s">
        <v>43</v>
      </c>
      <c r="B27" s="36" t="s">
        <v>44</v>
      </c>
      <c r="C27" s="23">
        <v>5434652.4100000001</v>
      </c>
      <c r="D27" s="23"/>
      <c r="E27" s="30"/>
      <c r="F27" s="11"/>
      <c r="G27" s="1"/>
    </row>
    <row r="28" spans="1:8" ht="15" hidden="1" x14ac:dyDescent="0.25">
      <c r="A28" s="37"/>
      <c r="B28" s="11"/>
      <c r="C28" s="23"/>
      <c r="D28" s="23"/>
      <c r="E28" s="30"/>
      <c r="F28" s="11"/>
      <c r="G28" s="1"/>
    </row>
    <row r="29" spans="1:8" ht="15" hidden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65" t="s">
        <v>45</v>
      </c>
      <c r="B30" s="56"/>
      <c r="C30" s="17">
        <f>C13+C18+C23</f>
        <v>47696352.409999996</v>
      </c>
      <c r="D30" s="17">
        <f>D13+D18+D23</f>
        <v>1490836.6500000001</v>
      </c>
      <c r="E30" s="29">
        <f>D30/C30</f>
        <v>3.1256827297498582E-2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57" t="s">
        <v>46</v>
      </c>
      <c r="B32" s="58"/>
      <c r="C32" s="58"/>
      <c r="D32" s="58"/>
      <c r="E32" s="58"/>
      <c r="F32" s="58"/>
      <c r="G32" s="1"/>
    </row>
    <row r="33" spans="1:9" ht="15" x14ac:dyDescent="0.25">
      <c r="A33" s="59" t="s">
        <v>47</v>
      </c>
      <c r="B33" s="59" t="s">
        <v>10</v>
      </c>
      <c r="C33" s="61" t="s">
        <v>6</v>
      </c>
      <c r="D33" s="61"/>
      <c r="E33" s="61"/>
      <c r="F33" s="11"/>
      <c r="G33" s="4"/>
    </row>
    <row r="34" spans="1:9" ht="99.75" customHeight="1" x14ac:dyDescent="0.25">
      <c r="A34" s="60"/>
      <c r="B34" s="60"/>
      <c r="C34" s="41" t="s">
        <v>11</v>
      </c>
      <c r="D34" s="41" t="s">
        <v>12</v>
      </c>
      <c r="E34" s="12" t="s">
        <v>13</v>
      </c>
      <c r="F34" s="12" t="s">
        <v>48</v>
      </c>
      <c r="G34" s="1"/>
    </row>
    <row r="35" spans="1:9" ht="90" hidden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hidden="1" x14ac:dyDescent="0.25">
      <c r="A36" s="42" t="s">
        <v>51</v>
      </c>
      <c r="B36" s="43" t="s">
        <v>52</v>
      </c>
      <c r="C36" s="33"/>
      <c r="D36" s="33"/>
      <c r="E36" s="30"/>
      <c r="F36" s="44"/>
      <c r="G36" s="1"/>
    </row>
    <row r="37" spans="1:9" ht="45" x14ac:dyDescent="0.25">
      <c r="A37" s="45" t="s">
        <v>76</v>
      </c>
      <c r="B37" s="21" t="s">
        <v>53</v>
      </c>
      <c r="C37" s="23">
        <v>15801000</v>
      </c>
      <c r="D37" s="23"/>
      <c r="E37" s="30">
        <f>D37/C37</f>
        <v>0</v>
      </c>
      <c r="F37" s="25"/>
      <c r="G37" s="1"/>
    </row>
    <row r="38" spans="1:9" ht="30" hidden="1" x14ac:dyDescent="0.25">
      <c r="A38" s="46" t="s">
        <v>54</v>
      </c>
      <c r="B38" s="21" t="s">
        <v>55</v>
      </c>
      <c r="C38" s="23"/>
      <c r="D38" s="23"/>
      <c r="E38" s="30" t="e">
        <f t="shared" ref="E38:E44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156000</v>
      </c>
      <c r="D40" s="23"/>
      <c r="E40" s="30">
        <f t="shared" si="1"/>
        <v>0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/>
      <c r="E41" s="30">
        <f t="shared" si="1"/>
        <v>0</v>
      </c>
      <c r="F41" s="25"/>
      <c r="G41" s="1"/>
    </row>
    <row r="42" spans="1:9" ht="105" x14ac:dyDescent="0.25">
      <c r="A42" s="46" t="s">
        <v>61</v>
      </c>
      <c r="B42" s="21" t="s">
        <v>62</v>
      </c>
      <c r="C42" s="23">
        <v>5434652.4100000001</v>
      </c>
      <c r="D42" s="23"/>
      <c r="E42" s="30">
        <f t="shared" si="1"/>
        <v>0</v>
      </c>
      <c r="F42" s="25"/>
      <c r="G42" s="1"/>
    </row>
    <row r="43" spans="1:9" ht="90" x14ac:dyDescent="0.25">
      <c r="A43" s="46" t="s">
        <v>63</v>
      </c>
      <c r="B43" s="21" t="s">
        <v>64</v>
      </c>
      <c r="C43" s="23">
        <v>286000</v>
      </c>
      <c r="D43" s="23"/>
      <c r="E43" s="30">
        <f t="shared" si="1"/>
        <v>0</v>
      </c>
      <c r="F43" s="21"/>
      <c r="G43" s="1"/>
    </row>
    <row r="44" spans="1:9" ht="71.25" customHeight="1" x14ac:dyDescent="0.25">
      <c r="A44" s="46" t="s">
        <v>65</v>
      </c>
      <c r="B44" s="21" t="s">
        <v>66</v>
      </c>
      <c r="C44" s="23">
        <v>30000000</v>
      </c>
      <c r="D44" s="23"/>
      <c r="E44" s="30">
        <f t="shared" si="1"/>
        <v>0</v>
      </c>
      <c r="F44" s="21"/>
      <c r="G44" s="1"/>
    </row>
    <row r="45" spans="1:9" s="40" customFormat="1" ht="14.25" x14ac:dyDescent="0.2">
      <c r="A45" s="62" t="s">
        <v>67</v>
      </c>
      <c r="B45" s="63"/>
      <c r="C45" s="17">
        <f>SUM(C35:C44)</f>
        <v>51989652.409999996</v>
      </c>
      <c r="D45" s="17">
        <f>SUM(D35:D42)</f>
        <v>0</v>
      </c>
      <c r="E45" s="29">
        <f>D45/C45</f>
        <v>0</v>
      </c>
      <c r="F45" s="38"/>
      <c r="G45" s="39"/>
    </row>
    <row r="46" spans="1:9" ht="15" x14ac:dyDescent="0.25">
      <c r="A46" s="1"/>
      <c r="B46" s="1"/>
      <c r="C46" s="1"/>
      <c r="D46" s="1"/>
      <c r="E46" s="1"/>
      <c r="F46" s="1"/>
      <c r="G46" s="1"/>
    </row>
    <row r="47" spans="1:9" ht="12.75" customHeight="1" x14ac:dyDescent="0.25">
      <c r="A47" s="54" t="s">
        <v>68</v>
      </c>
      <c r="B47" s="55"/>
      <c r="C47" s="56"/>
      <c r="D47" s="17">
        <f>D8+D30-D45</f>
        <v>9242159.1600000001</v>
      </c>
      <c r="E47" s="1"/>
      <c r="F47" s="1"/>
      <c r="G47" s="1"/>
    </row>
    <row r="48" spans="1:9" ht="12.75" customHeight="1" x14ac:dyDescent="0.2">
      <c r="A48" s="48"/>
      <c r="B48" s="48"/>
      <c r="C48" s="48"/>
      <c r="D48" s="49"/>
    </row>
    <row r="50" spans="1:4" hidden="1" x14ac:dyDescent="0.2">
      <c r="A50" s="2" t="s">
        <v>69</v>
      </c>
      <c r="C50" s="50" t="s">
        <v>70</v>
      </c>
      <c r="D50" s="50"/>
    </row>
    <row r="51" spans="1:4" ht="12.75" hidden="1" customHeight="1" x14ac:dyDescent="0.2">
      <c r="C51" s="64" t="s">
        <v>71</v>
      </c>
      <c r="D51" s="64"/>
    </row>
    <row r="52" spans="1:4" ht="8.25" hidden="1" customHeight="1" x14ac:dyDescent="0.2"/>
    <row r="53" spans="1:4" hidden="1" x14ac:dyDescent="0.2">
      <c r="A53" s="2" t="s">
        <v>72</v>
      </c>
      <c r="C53" s="50" t="s">
        <v>73</v>
      </c>
      <c r="D53" s="50"/>
    </row>
    <row r="54" spans="1:4" ht="12.75" hidden="1" customHeight="1" x14ac:dyDescent="0.2">
      <c r="C54" s="64" t="s">
        <v>71</v>
      </c>
      <c r="D54" s="64"/>
    </row>
    <row r="67" spans="3:3" x14ac:dyDescent="0.2">
      <c r="C67" s="26"/>
    </row>
    <row r="69" spans="3:3" x14ac:dyDescent="0.2">
      <c r="C69" s="26"/>
    </row>
  </sheetData>
  <mergeCells count="15">
    <mergeCell ref="A45:B45"/>
    <mergeCell ref="A47:C47"/>
    <mergeCell ref="C51:D51"/>
    <mergeCell ref="C54:D54"/>
    <mergeCell ref="A30:B30"/>
    <mergeCell ref="A32:F32"/>
    <mergeCell ref="A33:A34"/>
    <mergeCell ref="B33:B34"/>
    <mergeCell ref="C33:E33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63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zoomScaleNormal="100" workbookViewId="0">
      <selection activeCell="D15" sqref="D15"/>
    </sheetView>
  </sheetViews>
  <sheetFormatPr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53" t="s">
        <v>77</v>
      </c>
      <c r="B1" s="53"/>
      <c r="C1" s="53"/>
      <c r="D1" s="53"/>
      <c r="E1" s="53"/>
      <c r="F1" s="53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54" t="s">
        <v>7</v>
      </c>
      <c r="B8" s="55"/>
      <c r="C8" s="56"/>
      <c r="D8" s="6">
        <v>7751322.5099999998</v>
      </c>
      <c r="E8" s="1"/>
      <c r="F8" s="1"/>
      <c r="G8" s="1"/>
    </row>
    <row r="9" spans="1:8" ht="15" x14ac:dyDescent="0.25">
      <c r="A9" s="9"/>
      <c r="B9" s="9"/>
      <c r="C9" s="9"/>
      <c r="D9" s="8"/>
      <c r="E9" s="1"/>
      <c r="F9" s="1"/>
      <c r="G9" s="1"/>
    </row>
    <row r="10" spans="1:8" ht="15" x14ac:dyDescent="0.25">
      <c r="A10" s="66" t="s">
        <v>8</v>
      </c>
      <c r="B10" s="67"/>
      <c r="C10" s="67"/>
      <c r="D10" s="67"/>
      <c r="E10" s="67"/>
      <c r="F10" s="67"/>
      <c r="G10" s="1"/>
    </row>
    <row r="11" spans="1:8" ht="15" hidden="1" x14ac:dyDescent="0.25">
      <c r="A11" s="59" t="s">
        <v>9</v>
      </c>
      <c r="B11" s="59" t="s">
        <v>10</v>
      </c>
      <c r="C11" s="61" t="s">
        <v>6</v>
      </c>
      <c r="D11" s="61"/>
      <c r="E11" s="61"/>
      <c r="F11" s="10"/>
      <c r="G11" s="4"/>
    </row>
    <row r="12" spans="1:8" s="14" customFormat="1" ht="82.5" customHeight="1" x14ac:dyDescent="0.25">
      <c r="A12" s="60"/>
      <c r="B12" s="60"/>
      <c r="C12" s="12" t="s">
        <v>11</v>
      </c>
      <c r="D12" s="12" t="s">
        <v>12</v>
      </c>
      <c r="E12" s="12" t="s">
        <v>13</v>
      </c>
      <c r="F12" s="12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433544.26</v>
      </c>
      <c r="E13" s="18">
        <f t="shared" ref="E13:E22" si="0">D13/C13</f>
        <v>0.24427781158440387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196751.21</v>
      </c>
      <c r="E14" s="24">
        <f t="shared" si="0"/>
        <v>0.27026265109890107</v>
      </c>
      <c r="F14" s="25"/>
      <c r="G14" s="1"/>
    </row>
    <row r="15" spans="1:8" ht="150" x14ac:dyDescent="0.25">
      <c r="A15" s="20" t="s">
        <v>19</v>
      </c>
      <c r="B15" s="21" t="s">
        <v>20</v>
      </c>
      <c r="C15" s="22">
        <v>6800</v>
      </c>
      <c r="D15" s="23">
        <v>1282.6199999999999</v>
      </c>
      <c r="E15" s="24">
        <f t="shared" si="0"/>
        <v>0.1886205882352941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276150.77</v>
      </c>
      <c r="E16" s="24">
        <f t="shared" si="0"/>
        <v>0.26552958653846154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-40640.339999999997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1456357.1099999999</v>
      </c>
      <c r="E18" s="29">
        <f t="shared" si="0"/>
        <v>0.13887393891426444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1039542.74</v>
      </c>
      <c r="E19" s="30">
        <f t="shared" si="0"/>
        <v>0.15136914497058651</v>
      </c>
      <c r="F19" s="31"/>
      <c r="G19" s="1"/>
    </row>
    <row r="20" spans="1:8" ht="105" hidden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303680.21999999997</v>
      </c>
      <c r="E21" s="30">
        <f t="shared" si="0"/>
        <v>9.7961361290322568E-2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113134.15</v>
      </c>
      <c r="E22" s="30">
        <f t="shared" si="0"/>
        <v>0.21785894473329481</v>
      </c>
      <c r="F22" s="31"/>
      <c r="G22" s="1"/>
    </row>
    <row r="23" spans="1:8" ht="57.75" x14ac:dyDescent="0.25">
      <c r="A23" s="15" t="s">
        <v>35</v>
      </c>
      <c r="B23" s="16" t="s">
        <v>36</v>
      </c>
      <c r="C23" s="17">
        <f>SUM(C24:C29)</f>
        <v>30434652.41</v>
      </c>
      <c r="D23" s="17">
        <f>SUM(D24:D25)</f>
        <v>0</v>
      </c>
      <c r="E23" s="29"/>
      <c r="F23" s="19"/>
      <c r="G23" s="1"/>
    </row>
    <row r="24" spans="1:8" ht="120" hidden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25000000</v>
      </c>
      <c r="D26" s="23"/>
      <c r="E26" s="30"/>
      <c r="F26" s="11"/>
      <c r="G26" s="1"/>
    </row>
    <row r="27" spans="1:8" ht="30" x14ac:dyDescent="0.25">
      <c r="A27" s="35" t="s">
        <v>43</v>
      </c>
      <c r="B27" s="36" t="s">
        <v>44</v>
      </c>
      <c r="C27" s="23">
        <v>5434652.4100000001</v>
      </c>
      <c r="D27" s="23"/>
      <c r="E27" s="30"/>
      <c r="F27" s="11"/>
      <c r="G27" s="1"/>
    </row>
    <row r="28" spans="1:8" ht="15" hidden="1" x14ac:dyDescent="0.25">
      <c r="A28" s="37"/>
      <c r="B28" s="11"/>
      <c r="C28" s="23"/>
      <c r="D28" s="23"/>
      <c r="E28" s="30"/>
      <c r="F28" s="11"/>
      <c r="G28" s="1"/>
    </row>
    <row r="29" spans="1:8" ht="15" hidden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65" t="s">
        <v>45</v>
      </c>
      <c r="B30" s="56"/>
      <c r="C30" s="17">
        <f>C13+C18+C23</f>
        <v>42696352.409999996</v>
      </c>
      <c r="D30" s="17">
        <f>D13+D18+D23</f>
        <v>1889901.3699999999</v>
      </c>
      <c r="E30" s="29">
        <f>D30/C30</f>
        <v>4.4263766418542169E-2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66" t="s">
        <v>46</v>
      </c>
      <c r="B32" s="67"/>
      <c r="C32" s="67"/>
      <c r="D32" s="67"/>
      <c r="E32" s="67"/>
      <c r="F32" s="67"/>
      <c r="G32" s="1"/>
    </row>
    <row r="33" spans="1:9" ht="15" hidden="1" x14ac:dyDescent="0.25">
      <c r="A33" s="59" t="s">
        <v>47</v>
      </c>
      <c r="B33" s="59" t="s">
        <v>10</v>
      </c>
      <c r="C33" s="61" t="s">
        <v>6</v>
      </c>
      <c r="D33" s="61"/>
      <c r="E33" s="61"/>
      <c r="F33" s="11"/>
      <c r="G33" s="4"/>
    </row>
    <row r="34" spans="1:9" ht="99.75" customHeight="1" x14ac:dyDescent="0.25">
      <c r="A34" s="60"/>
      <c r="B34" s="60"/>
      <c r="C34" s="41" t="s">
        <v>11</v>
      </c>
      <c r="D34" s="41" t="s">
        <v>12</v>
      </c>
      <c r="E34" s="12" t="s">
        <v>13</v>
      </c>
      <c r="F34" s="12" t="s">
        <v>48</v>
      </c>
      <c r="G34" s="1"/>
    </row>
    <row r="35" spans="1:9" ht="90" hidden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hidden="1" x14ac:dyDescent="0.25">
      <c r="A36" s="42" t="s">
        <v>51</v>
      </c>
      <c r="B36" s="43" t="s">
        <v>52</v>
      </c>
      <c r="C36" s="33"/>
      <c r="D36" s="33"/>
      <c r="E36" s="30"/>
      <c r="F36" s="44"/>
      <c r="G36" s="1"/>
    </row>
    <row r="37" spans="1:9" ht="45" x14ac:dyDescent="0.25">
      <c r="A37" s="45" t="s">
        <v>76</v>
      </c>
      <c r="B37" s="21" t="s">
        <v>53</v>
      </c>
      <c r="C37" s="23">
        <v>18482800</v>
      </c>
      <c r="D37" s="23">
        <v>1604166.7</v>
      </c>
      <c r="E37" s="30">
        <f>D37/C37</f>
        <v>8.6792406994611201E-2</v>
      </c>
      <c r="F37" s="25"/>
      <c r="G37" s="1"/>
    </row>
    <row r="38" spans="1:9" ht="30" hidden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156000</v>
      </c>
      <c r="D40" s="23"/>
      <c r="E40" s="30">
        <f t="shared" si="1"/>
        <v>0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/>
      <c r="E41" s="30">
        <f t="shared" si="1"/>
        <v>0</v>
      </c>
      <c r="F41" s="25"/>
      <c r="G41" s="1"/>
    </row>
    <row r="42" spans="1:9" ht="105" x14ac:dyDescent="0.25">
      <c r="A42" s="46" t="s">
        <v>61</v>
      </c>
      <c r="B42" s="21" t="s">
        <v>62</v>
      </c>
      <c r="C42" s="23">
        <v>5331875.8399999999</v>
      </c>
      <c r="D42" s="23"/>
      <c r="E42" s="30">
        <f t="shared" si="1"/>
        <v>0</v>
      </c>
      <c r="F42" s="25"/>
      <c r="G42" s="1"/>
    </row>
    <row r="43" spans="1:9" ht="90" x14ac:dyDescent="0.25">
      <c r="A43" s="46" t="s">
        <v>63</v>
      </c>
      <c r="B43" s="21" t="s">
        <v>64</v>
      </c>
      <c r="C43" s="23">
        <v>286000</v>
      </c>
      <c r="D43" s="23"/>
      <c r="E43" s="30">
        <f t="shared" si="1"/>
        <v>0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25000000</v>
      </c>
      <c r="D44" s="23"/>
      <c r="E44" s="30">
        <f t="shared" si="1"/>
        <v>0</v>
      </c>
      <c r="F44" s="21"/>
      <c r="G44" s="1"/>
    </row>
    <row r="45" spans="1:9" ht="71.25" customHeight="1" x14ac:dyDescent="0.25">
      <c r="A45" s="46" t="s">
        <v>80</v>
      </c>
      <c r="B45" s="21" t="s">
        <v>78</v>
      </c>
      <c r="C45" s="23">
        <v>776234.35</v>
      </c>
      <c r="D45" s="23"/>
      <c r="E45" s="30">
        <f t="shared" si="1"/>
        <v>0</v>
      </c>
      <c r="F45" s="21"/>
      <c r="G45" s="1"/>
    </row>
    <row r="46" spans="1:9" s="40" customFormat="1" ht="14.25" x14ac:dyDescent="0.2">
      <c r="A46" s="62" t="s">
        <v>67</v>
      </c>
      <c r="B46" s="63"/>
      <c r="C46" s="17">
        <f>SUM(C35:C45)</f>
        <v>50344910.190000005</v>
      </c>
      <c r="D46" s="17">
        <f>SUM(D35:D42)</f>
        <v>1604166.7</v>
      </c>
      <c r="E46" s="29">
        <f>D46/C46</f>
        <v>3.18635328565674E-2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54" t="s">
        <v>68</v>
      </c>
      <c r="B48" s="55"/>
      <c r="C48" s="56"/>
      <c r="D48" s="17">
        <f>D8+D30-D46</f>
        <v>8037057.1799999988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idden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64" t="s">
        <v>71</v>
      </c>
      <c r="D52" s="64"/>
    </row>
    <row r="53" spans="1:4" ht="8.25" hidden="1" customHeight="1" x14ac:dyDescent="0.2"/>
    <row r="54" spans="1:4" hidden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64" t="s">
        <v>71</v>
      </c>
      <c r="D55" s="64"/>
    </row>
    <row r="57" spans="1:4" x14ac:dyDescent="0.2">
      <c r="A57" s="2" t="s">
        <v>81</v>
      </c>
      <c r="C57" s="50" t="s">
        <v>82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1:F1"/>
    <mergeCell ref="A8:C8"/>
    <mergeCell ref="A10:F10"/>
    <mergeCell ref="A11:A12"/>
    <mergeCell ref="B11:B12"/>
    <mergeCell ref="C11:E11"/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</mergeCells>
  <pageMargins left="0.74803149606299213" right="0.74803149606299213" top="0.98425196850393704" bottom="0.98425196850393704" header="0.51181102362204722" footer="0.51181102362204722"/>
  <pageSetup paperSize="9" scale="64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tabSelected="1" topLeftCell="A26" zoomScaleNormal="100" workbookViewId="0">
      <selection activeCell="E17" sqref="E17"/>
    </sheetView>
  </sheetViews>
  <sheetFormatPr defaultRowHeight="12.75" x14ac:dyDescent="0.2"/>
  <cols>
    <col min="1" max="1" width="25.7109375" style="2" customWidth="1"/>
    <col min="2" max="2" width="38.425781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19.285156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41.25" customHeight="1" x14ac:dyDescent="0.25">
      <c r="A1" s="53" t="s">
        <v>83</v>
      </c>
      <c r="B1" s="53"/>
      <c r="C1" s="53"/>
      <c r="D1" s="53"/>
      <c r="E1" s="53"/>
      <c r="F1" s="53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54" t="s">
        <v>7</v>
      </c>
      <c r="B8" s="55"/>
      <c r="C8" s="56"/>
      <c r="D8" s="6">
        <v>7751322.5099999998</v>
      </c>
      <c r="E8" s="1"/>
      <c r="F8" s="1"/>
      <c r="G8" s="1"/>
    </row>
    <row r="9" spans="1:8" ht="15" x14ac:dyDescent="0.25">
      <c r="A9" s="51"/>
      <c r="B9" s="51"/>
      <c r="C9" s="51"/>
      <c r="D9" s="8"/>
      <c r="E9" s="1"/>
      <c r="F9" s="1"/>
      <c r="G9" s="1"/>
    </row>
    <row r="10" spans="1:8" ht="15" x14ac:dyDescent="0.25">
      <c r="A10" s="66" t="s">
        <v>8</v>
      </c>
      <c r="B10" s="67"/>
      <c r="C10" s="67"/>
      <c r="D10" s="67"/>
      <c r="E10" s="67"/>
      <c r="F10" s="67"/>
      <c r="G10" s="1"/>
    </row>
    <row r="11" spans="1:8" ht="15" hidden="1" customHeight="1" x14ac:dyDescent="0.25">
      <c r="A11" s="59" t="s">
        <v>9</v>
      </c>
      <c r="B11" s="59" t="s">
        <v>10</v>
      </c>
      <c r="C11" s="61" t="s">
        <v>6</v>
      </c>
      <c r="D11" s="61"/>
      <c r="E11" s="61"/>
      <c r="F11" s="10"/>
      <c r="G11" s="4"/>
    </row>
    <row r="12" spans="1:8" s="14" customFormat="1" ht="82.5" customHeight="1" x14ac:dyDescent="0.25">
      <c r="A12" s="60"/>
      <c r="B12" s="60"/>
      <c r="C12" s="52" t="s">
        <v>11</v>
      </c>
      <c r="D12" s="52" t="s">
        <v>12</v>
      </c>
      <c r="E12" s="52" t="s">
        <v>13</v>
      </c>
      <c r="F12" s="52" t="s">
        <v>14</v>
      </c>
      <c r="G12" s="13"/>
    </row>
    <row r="13" spans="1:8" ht="43.5" x14ac:dyDescent="0.25">
      <c r="A13" s="15" t="s">
        <v>15</v>
      </c>
      <c r="B13" s="16" t="s">
        <v>16</v>
      </c>
      <c r="C13" s="17">
        <f>SUM(C14:C16)</f>
        <v>1774800</v>
      </c>
      <c r="D13" s="17">
        <f>SUM(D14:D17)</f>
        <v>810130.34000000008</v>
      </c>
      <c r="E13" s="18">
        <f t="shared" ref="E13:E22" si="0">D13/C13</f>
        <v>0.45646289159341902</v>
      </c>
      <c r="F13" s="19"/>
      <c r="G13" s="1"/>
    </row>
    <row r="14" spans="1:8" ht="120" x14ac:dyDescent="0.25">
      <c r="A14" s="20" t="s">
        <v>17</v>
      </c>
      <c r="B14" s="21" t="s">
        <v>18</v>
      </c>
      <c r="C14" s="22">
        <v>728000</v>
      </c>
      <c r="D14" s="23">
        <v>383824.2</v>
      </c>
      <c r="E14" s="24">
        <f t="shared" si="0"/>
        <v>0.52723104395604392</v>
      </c>
      <c r="F14" s="25"/>
      <c r="G14" s="1"/>
    </row>
    <row r="15" spans="1:8" ht="150" customHeight="1" x14ac:dyDescent="0.25">
      <c r="A15" s="20" t="s">
        <v>19</v>
      </c>
      <c r="B15" s="21" t="s">
        <v>20</v>
      </c>
      <c r="C15" s="22">
        <v>6800</v>
      </c>
      <c r="D15" s="23">
        <v>2511.2800000000002</v>
      </c>
      <c r="E15" s="24">
        <f t="shared" si="0"/>
        <v>0.36930588235294121</v>
      </c>
      <c r="F15" s="25"/>
      <c r="G15" s="1"/>
    </row>
    <row r="16" spans="1:8" ht="120" x14ac:dyDescent="0.25">
      <c r="A16" s="20" t="s">
        <v>21</v>
      </c>
      <c r="B16" s="21" t="s">
        <v>22</v>
      </c>
      <c r="C16" s="22">
        <v>1040000</v>
      </c>
      <c r="D16" s="23">
        <v>500189.08</v>
      </c>
      <c r="E16" s="24">
        <f t="shared" si="0"/>
        <v>0.48095103846153847</v>
      </c>
      <c r="F16" s="25"/>
      <c r="G16" s="1"/>
      <c r="H16" s="26"/>
    </row>
    <row r="17" spans="1:8" ht="120" x14ac:dyDescent="0.25">
      <c r="A17" s="20" t="s">
        <v>23</v>
      </c>
      <c r="B17" s="21" t="s">
        <v>24</v>
      </c>
      <c r="C17" s="22"/>
      <c r="D17" s="27">
        <v>-76394.22</v>
      </c>
      <c r="E17" s="24"/>
      <c r="F17" s="25"/>
      <c r="G17" s="1"/>
      <c r="H17" s="26"/>
    </row>
    <row r="18" spans="1:8" ht="57.75" x14ac:dyDescent="0.25">
      <c r="A18" s="15" t="s">
        <v>25</v>
      </c>
      <c r="B18" s="16" t="s">
        <v>26</v>
      </c>
      <c r="C18" s="17">
        <f>C19+C20+C22+C21</f>
        <v>10486900</v>
      </c>
      <c r="D18" s="28">
        <f>D19+D20+D22+D21</f>
        <v>3752311.85</v>
      </c>
      <c r="E18" s="29">
        <f t="shared" si="0"/>
        <v>0.35780944321010022</v>
      </c>
      <c r="F18" s="19"/>
      <c r="G18" s="1"/>
    </row>
    <row r="19" spans="1:8" ht="120" x14ac:dyDescent="0.25">
      <c r="A19" s="20" t="s">
        <v>27</v>
      </c>
      <c r="B19" s="21" t="s">
        <v>28</v>
      </c>
      <c r="C19" s="23">
        <v>6867600</v>
      </c>
      <c r="D19" s="23">
        <v>2405047.9500000002</v>
      </c>
      <c r="E19" s="30">
        <f t="shared" si="0"/>
        <v>0.35020210117071471</v>
      </c>
      <c r="F19" s="31"/>
      <c r="G19" s="1"/>
    </row>
    <row r="20" spans="1:8" ht="105" hidden="1" customHeight="1" x14ac:dyDescent="0.25">
      <c r="A20" s="20" t="s">
        <v>29</v>
      </c>
      <c r="B20" s="21" t="s">
        <v>30</v>
      </c>
      <c r="C20" s="23"/>
      <c r="D20" s="23"/>
      <c r="E20" s="30"/>
      <c r="F20" s="25"/>
      <c r="G20" s="1"/>
    </row>
    <row r="21" spans="1:8" ht="30" x14ac:dyDescent="0.25">
      <c r="A21" s="20" t="s">
        <v>31</v>
      </c>
      <c r="B21" s="21" t="s">
        <v>32</v>
      </c>
      <c r="C21" s="23">
        <v>3100000</v>
      </c>
      <c r="D21" s="23">
        <v>1071580.75</v>
      </c>
      <c r="E21" s="30">
        <f t="shared" si="0"/>
        <v>0.34567120967741938</v>
      </c>
      <c r="F21" s="31"/>
      <c r="G21" s="1"/>
    </row>
    <row r="22" spans="1:8" ht="90" x14ac:dyDescent="0.25">
      <c r="A22" s="20" t="s">
        <v>33</v>
      </c>
      <c r="B22" s="21" t="s">
        <v>34</v>
      </c>
      <c r="C22" s="23">
        <v>519300</v>
      </c>
      <c r="D22" s="23">
        <v>275683.15000000002</v>
      </c>
      <c r="E22" s="30">
        <f t="shared" si="0"/>
        <v>0.53087454265357215</v>
      </c>
      <c r="F22" s="31"/>
      <c r="G22" s="1"/>
    </row>
    <row r="23" spans="1:8" ht="57.75" x14ac:dyDescent="0.25">
      <c r="A23" s="15" t="s">
        <v>35</v>
      </c>
      <c r="B23" s="16" t="s">
        <v>36</v>
      </c>
      <c r="C23" s="17">
        <f>SUM(C24:C29)</f>
        <v>25000000</v>
      </c>
      <c r="D23" s="17">
        <f>SUM(D24:D25)</f>
        <v>0</v>
      </c>
      <c r="E23" s="29"/>
      <c r="F23" s="19"/>
      <c r="G23" s="1"/>
    </row>
    <row r="24" spans="1:8" ht="120" hidden="1" customHeight="1" x14ac:dyDescent="0.25">
      <c r="A24" s="20" t="s">
        <v>37</v>
      </c>
      <c r="B24" s="21" t="s">
        <v>38</v>
      </c>
      <c r="C24" s="23"/>
      <c r="D24" s="23"/>
      <c r="E24" s="30"/>
      <c r="F24" s="31"/>
      <c r="G24" s="1"/>
    </row>
    <row r="25" spans="1:8" ht="90" hidden="1" customHeight="1" x14ac:dyDescent="0.25">
      <c r="A25" s="32" t="s">
        <v>39</v>
      </c>
      <c r="B25" s="21" t="s">
        <v>40</v>
      </c>
      <c r="C25" s="34"/>
      <c r="D25" s="33"/>
      <c r="E25" s="30"/>
      <c r="F25" s="31"/>
      <c r="G25" s="1"/>
    </row>
    <row r="26" spans="1:8" ht="90" x14ac:dyDescent="0.25">
      <c r="A26" s="32" t="s">
        <v>41</v>
      </c>
      <c r="B26" s="21" t="s">
        <v>42</v>
      </c>
      <c r="C26" s="23">
        <v>25000000</v>
      </c>
      <c r="D26" s="23"/>
      <c r="E26" s="30"/>
      <c r="F26" s="11"/>
      <c r="G26" s="1"/>
    </row>
    <row r="27" spans="1:8" ht="30" hidden="1" x14ac:dyDescent="0.25">
      <c r="A27" s="35" t="s">
        <v>43</v>
      </c>
      <c r="B27" s="36" t="s">
        <v>44</v>
      </c>
      <c r="C27" s="23"/>
      <c r="D27" s="23"/>
      <c r="E27" s="30"/>
      <c r="F27" s="11"/>
      <c r="G27" s="1"/>
    </row>
    <row r="28" spans="1:8" ht="15" hidden="1" customHeight="1" x14ac:dyDescent="0.25">
      <c r="A28" s="37"/>
      <c r="B28" s="11"/>
      <c r="C28" s="23"/>
      <c r="D28" s="23"/>
      <c r="E28" s="30"/>
      <c r="F28" s="11"/>
      <c r="G28" s="1"/>
    </row>
    <row r="29" spans="1:8" ht="15" hidden="1" customHeight="1" x14ac:dyDescent="0.25">
      <c r="A29" s="37"/>
      <c r="B29" s="11"/>
      <c r="C29" s="23"/>
      <c r="D29" s="23"/>
      <c r="E29" s="30"/>
      <c r="F29" s="11"/>
      <c r="G29" s="1"/>
    </row>
    <row r="30" spans="1:8" s="40" customFormat="1" ht="14.25" x14ac:dyDescent="0.2">
      <c r="A30" s="65" t="s">
        <v>45</v>
      </c>
      <c r="B30" s="56"/>
      <c r="C30" s="17">
        <f>C13+C18+C23</f>
        <v>37261700</v>
      </c>
      <c r="D30" s="17">
        <f>D13+D18+D23</f>
        <v>4562442.1900000004</v>
      </c>
      <c r="E30" s="29">
        <f>D30/C30</f>
        <v>0.12244321085726095</v>
      </c>
      <c r="F30" s="38"/>
      <c r="G30" s="39"/>
    </row>
    <row r="31" spans="1:8" ht="105.75" customHeight="1" x14ac:dyDescent="0.25">
      <c r="A31" s="1"/>
      <c r="B31" s="1"/>
      <c r="C31" s="1"/>
      <c r="D31" s="1"/>
      <c r="E31" s="1"/>
      <c r="F31" s="1"/>
      <c r="G31" s="1"/>
    </row>
    <row r="32" spans="1:8" ht="15" x14ac:dyDescent="0.25">
      <c r="A32" s="66" t="s">
        <v>46</v>
      </c>
      <c r="B32" s="67"/>
      <c r="C32" s="67"/>
      <c r="D32" s="67"/>
      <c r="E32" s="67"/>
      <c r="F32" s="67"/>
      <c r="G32" s="1"/>
    </row>
    <row r="33" spans="1:9" ht="15" hidden="1" customHeight="1" x14ac:dyDescent="0.25">
      <c r="A33" s="59" t="s">
        <v>47</v>
      </c>
      <c r="B33" s="59" t="s">
        <v>10</v>
      </c>
      <c r="C33" s="61" t="s">
        <v>6</v>
      </c>
      <c r="D33" s="61"/>
      <c r="E33" s="61"/>
      <c r="F33" s="11"/>
      <c r="G33" s="4"/>
    </row>
    <row r="34" spans="1:9" ht="99.75" customHeight="1" x14ac:dyDescent="0.25">
      <c r="A34" s="60"/>
      <c r="B34" s="60"/>
      <c r="C34" s="41" t="s">
        <v>11</v>
      </c>
      <c r="D34" s="41" t="s">
        <v>12</v>
      </c>
      <c r="E34" s="52" t="s">
        <v>13</v>
      </c>
      <c r="F34" s="52" t="s">
        <v>48</v>
      </c>
      <c r="G34" s="1"/>
    </row>
    <row r="35" spans="1:9" ht="90" hidden="1" customHeight="1" x14ac:dyDescent="0.25">
      <c r="A35" s="42" t="s">
        <v>49</v>
      </c>
      <c r="B35" s="43" t="s">
        <v>50</v>
      </c>
      <c r="C35" s="33"/>
      <c r="D35" s="33"/>
      <c r="E35" s="30"/>
      <c r="F35" s="44"/>
      <c r="G35" s="1"/>
    </row>
    <row r="36" spans="1:9" ht="90" customHeight="1" x14ac:dyDescent="0.25">
      <c r="A36" s="68" t="s">
        <v>85</v>
      </c>
      <c r="B36" s="43" t="s">
        <v>86</v>
      </c>
      <c r="C36" s="33">
        <v>250000</v>
      </c>
      <c r="D36" s="33"/>
      <c r="E36" s="30"/>
      <c r="F36" s="44"/>
      <c r="G36" s="1"/>
    </row>
    <row r="37" spans="1:9" ht="45" x14ac:dyDescent="0.25">
      <c r="A37" s="45" t="s">
        <v>84</v>
      </c>
      <c r="B37" s="21" t="s">
        <v>53</v>
      </c>
      <c r="C37" s="23">
        <v>18518800</v>
      </c>
      <c r="D37" s="23">
        <v>5266435.47</v>
      </c>
      <c r="E37" s="30">
        <f>D37/C37</f>
        <v>0.28438319275547008</v>
      </c>
      <c r="F37" s="25"/>
      <c r="G37" s="1"/>
    </row>
    <row r="38" spans="1:9" ht="30" hidden="1" customHeight="1" x14ac:dyDescent="0.25">
      <c r="A38" s="46" t="s">
        <v>54</v>
      </c>
      <c r="B38" s="21" t="s">
        <v>55</v>
      </c>
      <c r="C38" s="23"/>
      <c r="D38" s="23"/>
      <c r="E38" s="30" t="e">
        <f t="shared" ref="E38:E45" si="1">D38/C38</f>
        <v>#DIV/0!</v>
      </c>
      <c r="F38" s="25"/>
      <c r="G38" s="47"/>
    </row>
    <row r="39" spans="1:9" ht="27" hidden="1" customHeight="1" x14ac:dyDescent="0.25">
      <c r="A39" s="46" t="s">
        <v>56</v>
      </c>
      <c r="B39" s="21" t="s">
        <v>55</v>
      </c>
      <c r="C39" s="23"/>
      <c r="D39" s="23"/>
      <c r="E39" s="30" t="e">
        <f t="shared" si="1"/>
        <v>#DIV/0!</v>
      </c>
      <c r="F39" s="25"/>
      <c r="G39" s="47"/>
    </row>
    <row r="40" spans="1:9" ht="45" x14ac:dyDescent="0.25">
      <c r="A40" s="46" t="s">
        <v>57</v>
      </c>
      <c r="B40" s="21" t="s">
        <v>58</v>
      </c>
      <c r="C40" s="23">
        <v>156000</v>
      </c>
      <c r="D40" s="23"/>
      <c r="E40" s="30">
        <f t="shared" si="1"/>
        <v>0</v>
      </c>
      <c r="F40" s="25"/>
      <c r="G40" s="1"/>
      <c r="I40" s="26"/>
    </row>
    <row r="41" spans="1:9" ht="30" x14ac:dyDescent="0.25">
      <c r="A41" s="46" t="s">
        <v>59</v>
      </c>
      <c r="B41" s="21" t="s">
        <v>60</v>
      </c>
      <c r="C41" s="23">
        <v>312000</v>
      </c>
      <c r="D41" s="23"/>
      <c r="E41" s="30">
        <f t="shared" si="1"/>
        <v>0</v>
      </c>
      <c r="F41" s="25"/>
      <c r="G41" s="1"/>
    </row>
    <row r="42" spans="1:9" ht="105" hidden="1" x14ac:dyDescent="0.25">
      <c r="A42" s="46" t="s">
        <v>61</v>
      </c>
      <c r="B42" s="21" t="s">
        <v>62</v>
      </c>
      <c r="C42" s="23"/>
      <c r="D42" s="23"/>
      <c r="E42" s="30" t="e">
        <f t="shared" si="1"/>
        <v>#DIV/0!</v>
      </c>
      <c r="F42" s="25"/>
      <c r="G42" s="1"/>
    </row>
    <row r="43" spans="1:9" ht="90" hidden="1" x14ac:dyDescent="0.25">
      <c r="A43" s="46" t="s">
        <v>63</v>
      </c>
      <c r="B43" s="21" t="s">
        <v>64</v>
      </c>
      <c r="C43" s="23"/>
      <c r="D43" s="23"/>
      <c r="E43" s="30" t="e">
        <f t="shared" si="1"/>
        <v>#DIV/0!</v>
      </c>
      <c r="F43" s="21"/>
      <c r="G43" s="1"/>
    </row>
    <row r="44" spans="1:9" ht="71.25" customHeight="1" x14ac:dyDescent="0.25">
      <c r="A44" s="46" t="s">
        <v>79</v>
      </c>
      <c r="B44" s="21" t="s">
        <v>66</v>
      </c>
      <c r="C44" s="23">
        <v>25000000</v>
      </c>
      <c r="D44" s="23"/>
      <c r="E44" s="30">
        <f t="shared" si="1"/>
        <v>0</v>
      </c>
      <c r="F44" s="21"/>
      <c r="G44" s="1"/>
    </row>
    <row r="45" spans="1:9" ht="71.25" customHeight="1" x14ac:dyDescent="0.25">
      <c r="A45" s="46" t="s">
        <v>80</v>
      </c>
      <c r="B45" s="21" t="s">
        <v>78</v>
      </c>
      <c r="C45" s="23">
        <v>776234.35</v>
      </c>
      <c r="D45" s="23"/>
      <c r="E45" s="30">
        <f t="shared" si="1"/>
        <v>0</v>
      </c>
      <c r="F45" s="21"/>
      <c r="G45" s="1"/>
    </row>
    <row r="46" spans="1:9" s="40" customFormat="1" ht="14.25" x14ac:dyDescent="0.2">
      <c r="A46" s="62" t="s">
        <v>67</v>
      </c>
      <c r="B46" s="63"/>
      <c r="C46" s="17">
        <f>SUM(C35:C45)</f>
        <v>45013034.350000001</v>
      </c>
      <c r="D46" s="17">
        <f>SUM(D35:D42)</f>
        <v>5266435.47</v>
      </c>
      <c r="E46" s="29">
        <f>D46/C46</f>
        <v>0.11699801059956758</v>
      </c>
      <c r="F46" s="38"/>
      <c r="G46" s="39"/>
    </row>
    <row r="47" spans="1:9" ht="15" x14ac:dyDescent="0.25">
      <c r="A47" s="1"/>
      <c r="B47" s="1"/>
      <c r="C47" s="1"/>
      <c r="D47" s="1"/>
      <c r="E47" s="1"/>
      <c r="F47" s="1"/>
      <c r="G47" s="1"/>
    </row>
    <row r="48" spans="1:9" ht="12.75" customHeight="1" x14ac:dyDescent="0.25">
      <c r="A48" s="54" t="s">
        <v>68</v>
      </c>
      <c r="B48" s="55"/>
      <c r="C48" s="56"/>
      <c r="D48" s="17">
        <f>D8+D30-D46</f>
        <v>7047329.2299999995</v>
      </c>
      <c r="E48" s="1"/>
      <c r="F48" s="1"/>
      <c r="G48" s="1"/>
    </row>
    <row r="49" spans="1:4" ht="12.75" customHeight="1" x14ac:dyDescent="0.2">
      <c r="A49" s="48"/>
      <c r="B49" s="48"/>
      <c r="C49" s="48"/>
      <c r="D49" s="49"/>
    </row>
    <row r="51" spans="1:4" ht="12.75" hidden="1" customHeight="1" x14ac:dyDescent="0.2">
      <c r="A51" s="2" t="s">
        <v>69</v>
      </c>
      <c r="C51" s="50" t="s">
        <v>70</v>
      </c>
      <c r="D51" s="50"/>
    </row>
    <row r="52" spans="1:4" ht="12.75" hidden="1" customHeight="1" x14ac:dyDescent="0.2">
      <c r="C52" s="64" t="s">
        <v>71</v>
      </c>
      <c r="D52" s="64"/>
    </row>
    <row r="53" spans="1:4" ht="8.25" hidden="1" customHeight="1" x14ac:dyDescent="0.2"/>
    <row r="54" spans="1:4" ht="12.75" hidden="1" customHeight="1" x14ac:dyDescent="0.2">
      <c r="A54" s="2" t="s">
        <v>72</v>
      </c>
      <c r="C54" s="50" t="s">
        <v>73</v>
      </c>
      <c r="D54" s="50"/>
    </row>
    <row r="55" spans="1:4" ht="12.75" hidden="1" customHeight="1" x14ac:dyDescent="0.2">
      <c r="C55" s="64" t="s">
        <v>71</v>
      </c>
      <c r="D55" s="64"/>
    </row>
    <row r="57" spans="1:4" x14ac:dyDescent="0.2">
      <c r="A57" s="2" t="s">
        <v>69</v>
      </c>
      <c r="C57" s="50" t="s">
        <v>70</v>
      </c>
    </row>
    <row r="58" spans="1:4" x14ac:dyDescent="0.2">
      <c r="C58" s="2" t="s">
        <v>71</v>
      </c>
    </row>
    <row r="60" spans="1:4" x14ac:dyDescent="0.2">
      <c r="A60" s="2" t="s">
        <v>72</v>
      </c>
      <c r="C60" s="50" t="s">
        <v>73</v>
      </c>
    </row>
    <row r="61" spans="1:4" x14ac:dyDescent="0.2">
      <c r="C61" s="2" t="s">
        <v>71</v>
      </c>
    </row>
    <row r="68" spans="3:3" x14ac:dyDescent="0.2">
      <c r="C68" s="26"/>
    </row>
    <row r="70" spans="3:3" x14ac:dyDescent="0.2">
      <c r="C70" s="26"/>
    </row>
  </sheetData>
  <mergeCells count="15">
    <mergeCell ref="A48:C48"/>
    <mergeCell ref="C52:D52"/>
    <mergeCell ref="C55:D55"/>
    <mergeCell ref="A30:B30"/>
    <mergeCell ref="A32:F32"/>
    <mergeCell ref="A33:A34"/>
    <mergeCell ref="B33:B34"/>
    <mergeCell ref="C33:E33"/>
    <mergeCell ref="A46:B46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64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01.03.2020</vt:lpstr>
      <vt:lpstr>01.04.2020</vt:lpstr>
      <vt:lpstr>01.07.2020</vt:lpstr>
      <vt:lpstr>Лист3</vt:lpstr>
    </vt:vector>
  </TitlesOfParts>
  <Company>Администрация Кольского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2020-04-09T06:31:25Z</cp:lastPrinted>
  <dcterms:created xsi:type="dcterms:W3CDTF">2020-03-03T09:57:03Z</dcterms:created>
  <dcterms:modified xsi:type="dcterms:W3CDTF">2020-07-13T06:49:21Z</dcterms:modified>
</cp:coreProperties>
</file>