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filterPrivacy="1" defaultThemeVersion="124226"/>
  <xr:revisionPtr revIDLastSave="0" documentId="13_ncr:1_{6D3E681E-CCB2-4850-B314-3CBB16982F55}" xr6:coauthVersionLast="36" xr6:coauthVersionMax="40" xr10:uidLastSave="{00000000-0000-0000-0000-000000000000}"/>
  <bookViews>
    <workbookView xWindow="240" yWindow="105" windowWidth="14805" windowHeight="8010" xr2:uid="{00000000-000D-0000-FFFF-FFFF00000000}"/>
  </bookViews>
  <sheets>
    <sheet name="Лист1" sheetId="1" r:id="rId1"/>
  </sheets>
  <calcPr calcId="191029"/>
</workbook>
</file>

<file path=xl/calcChain.xml><?xml version="1.0" encoding="utf-8"?>
<calcChain xmlns="http://schemas.openxmlformats.org/spreadsheetml/2006/main">
  <c r="C6" i="1" l="1"/>
  <c r="D37" i="1" l="1"/>
  <c r="C17" i="1"/>
  <c r="B33" i="1" l="1"/>
  <c r="B32" i="1" s="1"/>
  <c r="C33" i="1"/>
  <c r="C32" i="1" s="1"/>
  <c r="D12" i="1" l="1"/>
  <c r="B6" i="1" l="1"/>
  <c r="D11" i="1" l="1"/>
  <c r="D7" i="1" l="1"/>
  <c r="D8" i="1"/>
  <c r="D13" i="1"/>
  <c r="D14" i="1"/>
  <c r="D15" i="1"/>
  <c r="D16" i="1"/>
  <c r="D19" i="1"/>
  <c r="D20" i="1"/>
  <c r="D22" i="1"/>
  <c r="D23" i="1"/>
  <c r="D25" i="1"/>
  <c r="D27" i="1"/>
  <c r="D28" i="1"/>
  <c r="D34" i="1"/>
  <c r="D35" i="1"/>
  <c r="D36" i="1"/>
  <c r="D18" i="1"/>
  <c r="C39" i="1"/>
  <c r="D39" i="1" s="1"/>
  <c r="D10" i="1"/>
  <c r="D26" i="1" l="1"/>
  <c r="B17" i="1"/>
  <c r="D17" i="1" s="1"/>
  <c r="D33" i="1"/>
  <c r="D32" i="1"/>
  <c r="C5" i="1"/>
  <c r="B5" i="1" l="1"/>
  <c r="D5" i="1" s="1"/>
  <c r="B39" i="1"/>
  <c r="D6" i="1"/>
</calcChain>
</file>

<file path=xl/sharedStrings.xml><?xml version="1.0" encoding="utf-8"?>
<sst xmlns="http://schemas.openxmlformats.org/spreadsheetml/2006/main" count="41" uniqueCount="41">
  <si>
    <t>тыс. руб.</t>
  </si>
  <si>
    <t xml:space="preserve">Наименование </t>
  </si>
  <si>
    <t>НАЛОГОВЫЕ И НЕНАЛОГОВЫЕ ДОХОДЫ</t>
  </si>
  <si>
    <t>Налоговые доходы</t>
  </si>
  <si>
    <t>Налоги на прибыль, доходы</t>
  </si>
  <si>
    <t>Налоги на совокупный доход</t>
  </si>
  <si>
    <t>Налоги на имущество</t>
  </si>
  <si>
    <t>Неналоговые доходы</t>
  </si>
  <si>
    <t>Доходы от использования имущества, находящегося в государственной и муниципальной собственности</t>
  </si>
  <si>
    <t>Доходы от оказания платных услуг (работ) и компенсации затрат государства</t>
  </si>
  <si>
    <t>Доходы от продажи материальных и нематериальных активов</t>
  </si>
  <si>
    <t>Штрафы, санкции, возмещение ущерба</t>
  </si>
  <si>
    <t>БЕЗВОЗМЕЗДНЫЕ ПОСТУПЛЕНИЯ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</si>
  <si>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</si>
  <si>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</si>
  <si>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</si>
  <si>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</si>
  <si>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ВСЕГО ДОХОДОВ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</si>
  <si>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</si>
  <si>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 на имущество физических лиц</t>
  </si>
  <si>
    <t>Земельный налог с организаций</t>
  </si>
  <si>
    <t>Земельный налог с физических лиц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</si>
  <si>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</si>
  <si>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БЕЗВОЗМЕЗДНЫЕ ПОСТУПЛЕНИЯ ОТ ДРУГИХ БЮДЖЕТОВ БЮДЖЕТНОЙ СИСТЕМЫ РОССИЙСКОЙ ФЕДЕРАЦИИ</t>
  </si>
  <si>
    <t>Процент  исполнения (%)</t>
  </si>
  <si>
    <t>Платежи в целях возмещения причиненного ущерба (убытков)</t>
  </si>
  <si>
    <t>Акцизы по подакцизным товарам (продукции), производимым на территории Российской Федерации</t>
  </si>
  <si>
    <t xml:space="preserve">  Налог, взимаемый с налогоплательщиков, выбравших в качестве объекта налогообложения доходы</t>
  </si>
  <si>
    <t xml:space="preserve">   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</si>
  <si>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Доходы от сдачи в аренду имущества, составляющего государственную (муниципальную) казну (за исключением земельных участков)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</si>
  <si>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</si>
  <si>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</si>
  <si>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  Доходы от продажи земельных участков, находящихся в государственной и муниципальной собственности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</si>
  <si>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</si>
  <si>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Возврат остатков субсидий, субвенций и иных межбюджетных трансфертов, имеющих целевое назначение, прошлых лет из бюджетов городских поселений</t>
  </si>
  <si>
    <t>Утверждено                      на 2025 год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</si>
  <si>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</si>
  <si>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</t>
  </si>
  <si>
    <t>Сведения об исполнении бюджета города Колы по доходам  в разрезе видов доходов                                                                                 в сравнении с запланированными значениями за 1 полугодие 2025 года</t>
  </si>
  <si>
    <t xml:space="preserve">Исполнено на 01.07.2025 года                       </t>
  </si>
  <si>
    <t>Туристический налог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</si>
</sst>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.5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0.5"/>
      <color theme="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164" fontId="5" fillId="0" borderId="1" xfId="0" applyNumberFormat="1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8" fillId="0" borderId="0" xfId="0" applyFont="1" applyAlignment="1">
      <alignment horizontal="right" vertical="center"/>
    </xf>
    <xf numFmtId="164" fontId="8" fillId="0" borderId="1" xfId="0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/>
    </xf>
    <xf numFmtId="164" fontId="10" fillId="3" borderId="1" xfId="0" applyNumberFormat="1" applyFont="1" applyFill="1" applyBorder="1" applyAlignment="1">
      <alignment horizontal="center" vertical="center"/>
    </xf>
    <xf numFmtId="164" fontId="1" fillId="3" borderId="1" xfId="0" applyNumberFormat="1" applyFont="1" applyFill="1" applyBorder="1" applyAlignment="1">
      <alignment horizontal="center" vertical="center"/>
    </xf>
    <xf numFmtId="164" fontId="11" fillId="3" borderId="1" xfId="0" applyNumberFormat="1" applyFont="1" applyFill="1" applyBorder="1" applyAlignment="1">
      <alignment horizontal="center" vertical="center"/>
    </xf>
    <xf numFmtId="164" fontId="8" fillId="3" borderId="1" xfId="0" applyNumberFormat="1" applyFont="1" applyFill="1" applyBorder="1" applyAlignment="1">
      <alignment horizontal="center" vertical="center"/>
    </xf>
    <xf numFmtId="164" fontId="12" fillId="3" borderId="1" xfId="0" applyNumberFormat="1" applyFont="1" applyFill="1" applyBorder="1" applyAlignment="1">
      <alignment horizontal="center" vertical="center"/>
    </xf>
    <xf numFmtId="164" fontId="4" fillId="3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vertical="center" wrapText="1"/>
    </xf>
    <xf numFmtId="0" fontId="7" fillId="3" borderId="1" xfId="0" applyFont="1" applyFill="1" applyBorder="1" applyAlignment="1">
      <alignment vertical="center" wrapText="1"/>
    </xf>
    <xf numFmtId="0" fontId="9" fillId="3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vertical="center" wrapText="1"/>
    </xf>
    <xf numFmtId="164" fontId="6" fillId="0" borderId="1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 wrapText="1"/>
    </xf>
    <xf numFmtId="0" fontId="2" fillId="3" borderId="0" xfId="0" applyFont="1" applyFill="1" applyAlignment="1">
      <alignment vertical="center"/>
    </xf>
    <xf numFmtId="0" fontId="1" fillId="3" borderId="1" xfId="0" applyFont="1" applyFill="1" applyBorder="1" applyAlignment="1">
      <alignment horizontal="center" vertical="center" wrapText="1"/>
    </xf>
    <xf numFmtId="0" fontId="0" fillId="3" borderId="0" xfId="0" applyFill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39"/>
  <sheetViews>
    <sheetView tabSelected="1" workbookViewId="0">
      <selection activeCell="C11" sqref="C11"/>
    </sheetView>
  </sheetViews>
  <sheetFormatPr defaultRowHeight="15" x14ac:dyDescent="0.25"/>
  <cols>
    <col min="1" max="1" width="59.140625" customWidth="1"/>
    <col min="2" max="2" width="15.7109375" customWidth="1"/>
    <col min="3" max="3" width="16.5703125" style="29" customWidth="1"/>
    <col min="4" max="4" width="15.140625" customWidth="1"/>
  </cols>
  <sheetData>
    <row r="1" spans="1:4" x14ac:dyDescent="0.25">
      <c r="A1" s="26" t="s">
        <v>38</v>
      </c>
      <c r="B1" s="26"/>
      <c r="C1" s="26"/>
      <c r="D1" s="26"/>
    </row>
    <row r="2" spans="1:4" ht="18.75" customHeight="1" x14ac:dyDescent="0.25">
      <c r="A2" s="26"/>
      <c r="B2" s="26"/>
      <c r="C2" s="26"/>
      <c r="D2" s="26"/>
    </row>
    <row r="3" spans="1:4" x14ac:dyDescent="0.25">
      <c r="A3" s="1"/>
      <c r="B3" s="1"/>
      <c r="C3" s="27"/>
      <c r="D3" s="11" t="s">
        <v>0</v>
      </c>
    </row>
    <row r="4" spans="1:4" ht="30" x14ac:dyDescent="0.25">
      <c r="A4" s="2" t="s">
        <v>1</v>
      </c>
      <c r="B4" s="4" t="s">
        <v>35</v>
      </c>
      <c r="C4" s="28" t="s">
        <v>39</v>
      </c>
      <c r="D4" s="5" t="s">
        <v>24</v>
      </c>
    </row>
    <row r="5" spans="1:4" x14ac:dyDescent="0.25">
      <c r="A5" s="7" t="s">
        <v>2</v>
      </c>
      <c r="B5" s="18">
        <f>B6+B17</f>
        <v>159795.9</v>
      </c>
      <c r="C5" s="19">
        <f>C6+C17</f>
        <v>71833.7</v>
      </c>
      <c r="D5" s="8">
        <f>C5/B5*100</f>
        <v>44.953406188769549</v>
      </c>
    </row>
    <row r="6" spans="1:4" ht="15.75" x14ac:dyDescent="0.25">
      <c r="A6" s="6" t="s">
        <v>3</v>
      </c>
      <c r="B6" s="18">
        <f>B7+B8+B10+B13</f>
        <v>145341.9</v>
      </c>
      <c r="C6" s="19">
        <f>C7+C8+C10+C13+C9</f>
        <v>56865.799999999996</v>
      </c>
      <c r="D6" s="8">
        <f t="shared" ref="D6:D36" si="0">C6/B6*100</f>
        <v>39.125537783667333</v>
      </c>
    </row>
    <row r="7" spans="1:4" ht="18" customHeight="1" x14ac:dyDescent="0.25">
      <c r="A7" s="20" t="s">
        <v>4</v>
      </c>
      <c r="B7" s="14">
        <v>100000</v>
      </c>
      <c r="C7" s="15">
        <v>38724.1</v>
      </c>
      <c r="D7" s="9">
        <f t="shared" si="0"/>
        <v>38.7241</v>
      </c>
    </row>
    <row r="8" spans="1:4" ht="30" x14ac:dyDescent="0.25">
      <c r="A8" s="20" t="s">
        <v>26</v>
      </c>
      <c r="B8" s="14">
        <v>5141.8999999999996</v>
      </c>
      <c r="C8" s="15">
        <v>2845.8</v>
      </c>
      <c r="D8" s="9">
        <f t="shared" si="0"/>
        <v>55.345300375347641</v>
      </c>
    </row>
    <row r="9" spans="1:4" x14ac:dyDescent="0.25">
      <c r="A9" s="20" t="s">
        <v>40</v>
      </c>
      <c r="B9" s="14"/>
      <c r="C9" s="15">
        <v>334.6</v>
      </c>
      <c r="D9" s="9"/>
    </row>
    <row r="10" spans="1:4" x14ac:dyDescent="0.25">
      <c r="A10" s="20" t="s">
        <v>5</v>
      </c>
      <c r="B10" s="14">
        <v>22200</v>
      </c>
      <c r="C10" s="14">
        <v>6955.6</v>
      </c>
      <c r="D10" s="9">
        <f t="shared" si="0"/>
        <v>31.331531531531532</v>
      </c>
    </row>
    <row r="11" spans="1:4" ht="30" x14ac:dyDescent="0.25">
      <c r="A11" s="21" t="s">
        <v>27</v>
      </c>
      <c r="B11" s="16">
        <v>17300</v>
      </c>
      <c r="C11" s="17">
        <v>4437.1000000000004</v>
      </c>
      <c r="D11" s="9">
        <f>C11/B11*100</f>
        <v>25.64797687861272</v>
      </c>
    </row>
    <row r="12" spans="1:4" ht="45" x14ac:dyDescent="0.25">
      <c r="A12" s="21" t="s">
        <v>18</v>
      </c>
      <c r="B12" s="16">
        <v>4900</v>
      </c>
      <c r="C12" s="17">
        <v>2518.5</v>
      </c>
      <c r="D12" s="9">
        <f>C12/B12*100</f>
        <v>51.397959183673471</v>
      </c>
    </row>
    <row r="13" spans="1:4" x14ac:dyDescent="0.25">
      <c r="A13" s="20" t="s">
        <v>6</v>
      </c>
      <c r="B13" s="14">
        <v>18000</v>
      </c>
      <c r="C13" s="15">
        <v>8005.7</v>
      </c>
      <c r="D13" s="9">
        <f t="shared" si="0"/>
        <v>44.476111111111109</v>
      </c>
    </row>
    <row r="14" spans="1:4" x14ac:dyDescent="0.25">
      <c r="A14" s="21" t="s">
        <v>19</v>
      </c>
      <c r="B14" s="16">
        <v>8200</v>
      </c>
      <c r="C14" s="17">
        <v>2264.3000000000002</v>
      </c>
      <c r="D14" s="9">
        <f t="shared" si="0"/>
        <v>27.613414634146345</v>
      </c>
    </row>
    <row r="15" spans="1:4" x14ac:dyDescent="0.25">
      <c r="A15" s="21" t="s">
        <v>20</v>
      </c>
      <c r="B15" s="16">
        <v>6691.9</v>
      </c>
      <c r="C15" s="17">
        <v>5461</v>
      </c>
      <c r="D15" s="9">
        <f t="shared" si="0"/>
        <v>81.606120832648429</v>
      </c>
    </row>
    <row r="16" spans="1:4" x14ac:dyDescent="0.25">
      <c r="A16" s="21" t="s">
        <v>21</v>
      </c>
      <c r="B16" s="16">
        <v>3108.1</v>
      </c>
      <c r="C16" s="17">
        <v>280.39999999999998</v>
      </c>
      <c r="D16" s="9">
        <f t="shared" si="0"/>
        <v>9.0215887519706559</v>
      </c>
    </row>
    <row r="17" spans="1:4" ht="15.75" x14ac:dyDescent="0.25">
      <c r="A17" s="6" t="s">
        <v>7</v>
      </c>
      <c r="B17" s="18">
        <f>B18+B25+B26+B30</f>
        <v>14454</v>
      </c>
      <c r="C17" s="19">
        <f>C18+C25+C26+C30</f>
        <v>14967.9</v>
      </c>
      <c r="D17" s="8">
        <f t="shared" si="0"/>
        <v>103.55541718555416</v>
      </c>
    </row>
    <row r="18" spans="1:4" ht="33" customHeight="1" x14ac:dyDescent="0.25">
      <c r="A18" s="22" t="s">
        <v>8</v>
      </c>
      <c r="B18" s="15">
        <v>11036</v>
      </c>
      <c r="C18" s="15">
        <v>11940.2</v>
      </c>
      <c r="D18" s="9">
        <f t="shared" si="0"/>
        <v>108.19318593693367</v>
      </c>
    </row>
    <row r="19" spans="1:4" ht="57" customHeight="1" x14ac:dyDescent="0.25">
      <c r="A19" s="23" t="s">
        <v>28</v>
      </c>
      <c r="B19" s="16">
        <v>6332</v>
      </c>
      <c r="C19" s="17">
        <v>8698.7000000000007</v>
      </c>
      <c r="D19" s="9">
        <f t="shared" si="0"/>
        <v>137.37681617182568</v>
      </c>
    </row>
    <row r="20" spans="1:4" ht="72" customHeight="1" x14ac:dyDescent="0.25">
      <c r="A20" s="23" t="s">
        <v>22</v>
      </c>
      <c r="B20" s="16">
        <v>504</v>
      </c>
      <c r="C20" s="17">
        <v>268.7</v>
      </c>
      <c r="D20" s="9">
        <f t="shared" si="0"/>
        <v>53.313492063492063</v>
      </c>
    </row>
    <row r="21" spans="1:4" ht="72" customHeight="1" x14ac:dyDescent="0.25">
      <c r="A21" s="23" t="s">
        <v>36</v>
      </c>
      <c r="B21" s="16">
        <v>0</v>
      </c>
      <c r="C21" s="17">
        <v>241.7</v>
      </c>
      <c r="D21" s="9"/>
    </row>
    <row r="22" spans="1:4" ht="41.25" customHeight="1" x14ac:dyDescent="0.25">
      <c r="A22" s="23" t="s">
        <v>29</v>
      </c>
      <c r="B22" s="16">
        <v>2600</v>
      </c>
      <c r="C22" s="17">
        <v>1754.5</v>
      </c>
      <c r="D22" s="9">
        <f t="shared" si="0"/>
        <v>67.480769230769226</v>
      </c>
    </row>
    <row r="23" spans="1:4" ht="77.25" customHeight="1" x14ac:dyDescent="0.25">
      <c r="A23" s="23" t="s">
        <v>30</v>
      </c>
      <c r="B23" s="16">
        <v>1600</v>
      </c>
      <c r="C23" s="17">
        <v>975.4</v>
      </c>
      <c r="D23" s="9">
        <f t="shared" si="0"/>
        <v>60.962499999999999</v>
      </c>
    </row>
    <row r="24" spans="1:4" ht="43.5" customHeight="1" x14ac:dyDescent="0.25">
      <c r="A24" s="23" t="s">
        <v>33</v>
      </c>
      <c r="B24" s="16">
        <v>0</v>
      </c>
      <c r="C24" s="17">
        <v>1.2</v>
      </c>
      <c r="D24" s="9">
        <v>0</v>
      </c>
    </row>
    <row r="25" spans="1:4" ht="30" x14ac:dyDescent="0.25">
      <c r="A25" s="20" t="s">
        <v>9</v>
      </c>
      <c r="B25" s="14">
        <v>274</v>
      </c>
      <c r="C25" s="15">
        <v>323.39999999999998</v>
      </c>
      <c r="D25" s="9">
        <f t="shared" si="0"/>
        <v>118.02919708029196</v>
      </c>
    </row>
    <row r="26" spans="1:4" x14ac:dyDescent="0.25">
      <c r="A26" s="20" t="s">
        <v>10</v>
      </c>
      <c r="B26" s="15">
        <v>3144</v>
      </c>
      <c r="C26" s="15">
        <v>2654</v>
      </c>
      <c r="D26" s="9">
        <f t="shared" si="0"/>
        <v>84.414758269720096</v>
      </c>
    </row>
    <row r="27" spans="1:4" ht="90" x14ac:dyDescent="0.25">
      <c r="A27" s="21" t="s">
        <v>31</v>
      </c>
      <c r="B27" s="17">
        <v>744</v>
      </c>
      <c r="C27" s="17">
        <v>445.5</v>
      </c>
      <c r="D27" s="9">
        <f t="shared" si="0"/>
        <v>59.879032258064512</v>
      </c>
    </row>
    <row r="28" spans="1:4" ht="38.25" customHeight="1" x14ac:dyDescent="0.25">
      <c r="A28" s="21" t="s">
        <v>32</v>
      </c>
      <c r="B28" s="17">
        <v>2400</v>
      </c>
      <c r="C28" s="17">
        <v>2185.3000000000002</v>
      </c>
      <c r="D28" s="9">
        <f t="shared" si="0"/>
        <v>91.054166666666674</v>
      </c>
    </row>
    <row r="29" spans="1:4" ht="95.25" customHeight="1" x14ac:dyDescent="0.25">
      <c r="A29" s="24" t="s">
        <v>37</v>
      </c>
      <c r="B29" s="12">
        <v>0</v>
      </c>
      <c r="C29" s="17">
        <v>23.2</v>
      </c>
      <c r="D29" s="25">
        <v>0</v>
      </c>
    </row>
    <row r="30" spans="1:4" ht="21.75" customHeight="1" x14ac:dyDescent="0.25">
      <c r="A30" s="20" t="s">
        <v>11</v>
      </c>
      <c r="B30" s="15">
        <v>0</v>
      </c>
      <c r="C30" s="15">
        <v>50.3</v>
      </c>
      <c r="D30" s="9">
        <v>0</v>
      </c>
    </row>
    <row r="31" spans="1:4" ht="30" hidden="1" x14ac:dyDescent="0.25">
      <c r="A31" s="3" t="s">
        <v>25</v>
      </c>
      <c r="B31" s="12">
        <v>0</v>
      </c>
      <c r="C31" s="17">
        <v>0</v>
      </c>
      <c r="D31" s="9"/>
    </row>
    <row r="32" spans="1:4" x14ac:dyDescent="0.25">
      <c r="A32" s="7" t="s">
        <v>12</v>
      </c>
      <c r="B32" s="13">
        <f>B33+B38</f>
        <v>138226.6</v>
      </c>
      <c r="C32" s="19">
        <f>C33+C38</f>
        <v>11950.2</v>
      </c>
      <c r="D32" s="8">
        <f t="shared" si="0"/>
        <v>8.6453692704587972</v>
      </c>
    </row>
    <row r="33" spans="1:4" ht="42.75" x14ac:dyDescent="0.25">
      <c r="A33" s="7" t="s">
        <v>23</v>
      </c>
      <c r="B33" s="13">
        <f>B34+B35+B36+B37</f>
        <v>138226.6</v>
      </c>
      <c r="C33" s="19">
        <f>C34+C35+C36+C37</f>
        <v>11950.2</v>
      </c>
      <c r="D33" s="8">
        <f t="shared" si="0"/>
        <v>8.6453692704587972</v>
      </c>
    </row>
    <row r="34" spans="1:4" ht="30" x14ac:dyDescent="0.25">
      <c r="A34" s="20" t="s">
        <v>13</v>
      </c>
      <c r="B34" s="15">
        <v>11370</v>
      </c>
      <c r="C34" s="15">
        <v>5800</v>
      </c>
      <c r="D34" s="9">
        <f t="shared" si="0"/>
        <v>51.011433597185572</v>
      </c>
    </row>
    <row r="35" spans="1:4" ht="30" x14ac:dyDescent="0.25">
      <c r="A35" s="20" t="s">
        <v>14</v>
      </c>
      <c r="B35" s="15">
        <v>123493.1</v>
      </c>
      <c r="C35" s="15">
        <v>4433.5</v>
      </c>
      <c r="D35" s="9">
        <f t="shared" si="0"/>
        <v>3.5900791218294787</v>
      </c>
    </row>
    <row r="36" spans="1:4" ht="30" x14ac:dyDescent="0.25">
      <c r="A36" s="20" t="s">
        <v>15</v>
      </c>
      <c r="B36" s="15">
        <v>1051.4000000000001</v>
      </c>
      <c r="C36" s="15">
        <v>746.6</v>
      </c>
      <c r="D36" s="9">
        <f t="shared" si="0"/>
        <v>71.01008179570097</v>
      </c>
    </row>
    <row r="37" spans="1:4" x14ac:dyDescent="0.25">
      <c r="A37" s="20" t="s">
        <v>16</v>
      </c>
      <c r="B37" s="15">
        <v>2312.1</v>
      </c>
      <c r="C37" s="15">
        <v>970.1</v>
      </c>
      <c r="D37" s="9">
        <f>C37/B37*100</f>
        <v>41.957527788590461</v>
      </c>
    </row>
    <row r="38" spans="1:4" ht="45" hidden="1" x14ac:dyDescent="0.25">
      <c r="A38" s="20" t="s">
        <v>34</v>
      </c>
      <c r="B38" s="15">
        <v>0</v>
      </c>
      <c r="C38" s="15">
        <v>0</v>
      </c>
      <c r="D38" s="9">
        <v>0</v>
      </c>
    </row>
    <row r="39" spans="1:4" x14ac:dyDescent="0.25">
      <c r="A39" s="10" t="s">
        <v>17</v>
      </c>
      <c r="B39" s="19">
        <f>B6+B17+B32</f>
        <v>298022.5</v>
      </c>
      <c r="C39" s="19">
        <f>C6+C17+C32</f>
        <v>83783.899999999994</v>
      </c>
      <c r="D39" s="8">
        <f>C39/B39*100</f>
        <v>28.113280037581053</v>
      </c>
    </row>
  </sheetData>
  <mergeCells count="1">
    <mergeCell ref="A1:D2"/>
  </mergeCells>
  <pageMargins left="0.7" right="0.7" top="0.75" bottom="0.75" header="0.3" footer="0.3"/>
  <pageSetup paperSize="9" scale="8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2025-07-01T10:38:11Z</dcterms:modified>
</cp:coreProperties>
</file>