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ufin392\Desktop\"/>
    </mc:Choice>
  </mc:AlternateContent>
  <xr:revisionPtr revIDLastSave="0" documentId="8_{923CBF45-D6F0-4BAC-A04D-98CE7F603CB5}" xr6:coauthVersionLast="36" xr6:coauthVersionMax="36" xr10:uidLastSave="{00000000-0000-0000-0000-000000000000}"/>
  <bookViews>
    <workbookView xWindow="0" yWindow="0" windowWidth="28800" windowHeight="11625" xr2:uid="{00000000-000D-0000-FFFF-FFFF00000000}"/>
  </bookViews>
  <sheets>
    <sheet name="без учета счетов бюджета" sheetId="2" r:id="rId1"/>
  </sheets>
  <definedNames>
    <definedName name="_xlnm.Print_Titles" localSheetId="0">'без учета счетов бюджета'!$6:$7</definedName>
  </definedNames>
  <calcPr calcId="191029"/>
</workbook>
</file>

<file path=xl/calcChain.xml><?xml version="1.0" encoding="utf-8"?>
<calcChain xmlns="http://schemas.openxmlformats.org/spreadsheetml/2006/main">
  <c r="D156" i="2" l="1"/>
  <c r="D157" i="2"/>
  <c r="D153" i="2"/>
  <c r="D154" i="2"/>
  <c r="D145" i="2"/>
  <c r="B145" i="2"/>
  <c r="C145" i="2"/>
  <c r="D152" i="2"/>
  <c r="D151" i="2"/>
  <c r="D150" i="2"/>
  <c r="D148" i="2" l="1"/>
  <c r="D149" i="2"/>
  <c r="D147" i="2"/>
  <c r="D146" i="2"/>
  <c r="D142" i="2"/>
  <c r="D143" i="2"/>
  <c r="D139" i="2"/>
  <c r="D140" i="2"/>
  <c r="D135" i="2"/>
  <c r="D137" i="2"/>
  <c r="D136" i="2"/>
  <c r="D127" i="2" l="1"/>
  <c r="D133" i="2"/>
  <c r="D132" i="2"/>
  <c r="D131" i="2"/>
  <c r="D130" i="2"/>
  <c r="D129" i="2"/>
  <c r="D128" i="2"/>
  <c r="D122" i="2"/>
  <c r="D121" i="2"/>
  <c r="D125" i="2"/>
  <c r="D124" i="2"/>
  <c r="D123" i="2"/>
  <c r="D115" i="2"/>
  <c r="D114" i="2"/>
  <c r="C115" i="2"/>
  <c r="B115" i="2"/>
  <c r="D120" i="2" l="1"/>
  <c r="D119" i="2"/>
  <c r="D118" i="2"/>
  <c r="D117" i="2"/>
  <c r="D116" i="2" l="1"/>
  <c r="D109" i="2"/>
  <c r="D108" i="2"/>
  <c r="D113" i="2"/>
  <c r="D112" i="2"/>
  <c r="D111" i="2"/>
  <c r="C109" i="2"/>
  <c r="B109" i="2"/>
  <c r="D110" i="2"/>
  <c r="D72" i="2"/>
  <c r="D71" i="2"/>
  <c r="C72" i="2"/>
  <c r="D106" i="2"/>
  <c r="D105" i="2"/>
  <c r="D104" i="2"/>
  <c r="D103" i="2"/>
  <c r="D102" i="2"/>
  <c r="D101" i="2"/>
  <c r="D100" i="2"/>
  <c r="D99" i="2"/>
  <c r="D98" i="2"/>
  <c r="D97" i="2"/>
  <c r="D96" i="2"/>
  <c r="D95" i="2"/>
  <c r="D94" i="2"/>
  <c r="D93" i="2"/>
  <c r="D92" i="2"/>
  <c r="D91" i="2"/>
  <c r="D90" i="2"/>
  <c r="D89" i="2"/>
  <c r="D88" i="2"/>
  <c r="D87" i="2"/>
  <c r="D86" i="2"/>
  <c r="D85" i="2"/>
  <c r="D84" i="2"/>
  <c r="D83" i="2"/>
  <c r="D82" i="2"/>
  <c r="D81" i="2"/>
  <c r="D80" i="2"/>
  <c r="D79" i="2"/>
  <c r="D78" i="2"/>
  <c r="D76" i="2"/>
  <c r="D77" i="2"/>
  <c r="D75" i="2"/>
  <c r="D74" i="2"/>
  <c r="D73" i="2"/>
  <c r="D61" i="2"/>
  <c r="C62" i="2"/>
  <c r="D62" i="2" s="1"/>
  <c r="B62" i="2"/>
  <c r="B68" i="2"/>
  <c r="C61" i="2"/>
  <c r="D68" i="2"/>
  <c r="D70" i="2"/>
  <c r="D69" i="2"/>
  <c r="D67" i="2"/>
  <c r="D66" i="2"/>
  <c r="D65" i="2"/>
  <c r="D64" i="2" l="1"/>
  <c r="D63" i="2"/>
  <c r="D34" i="2"/>
  <c r="D58" i="2"/>
  <c r="D60" i="2"/>
  <c r="B50" i="2"/>
  <c r="D50" i="2"/>
  <c r="D49" i="2"/>
  <c r="D57" i="2"/>
  <c r="D56" i="2"/>
  <c r="D55" i="2"/>
  <c r="D54" i="2"/>
  <c r="D53" i="2"/>
  <c r="D52" i="2"/>
  <c r="D51" i="2"/>
  <c r="C50" i="2"/>
  <c r="D48" i="2" l="1"/>
  <c r="D47" i="2"/>
  <c r="D45" i="2"/>
  <c r="D44" i="2"/>
  <c r="D43" i="2"/>
  <c r="D42" i="2"/>
  <c r="D41" i="2"/>
  <c r="D40" i="2"/>
  <c r="D38" i="2"/>
  <c r="D39" i="2"/>
  <c r="D37" i="2"/>
  <c r="D36" i="2"/>
  <c r="D32" i="2"/>
  <c r="D31" i="2"/>
  <c r="D30" i="2"/>
  <c r="D29" i="2"/>
  <c r="D26" i="2"/>
  <c r="C25" i="2"/>
  <c r="D25" i="2" s="1"/>
  <c r="B25" i="2"/>
  <c r="D23" i="2"/>
  <c r="D22" i="2"/>
  <c r="D20" i="2"/>
  <c r="D19" i="2"/>
  <c r="D18" i="2"/>
  <c r="D17" i="2"/>
  <c r="C13" i="2"/>
  <c r="B13" i="2"/>
  <c r="D13" i="2" s="1"/>
  <c r="D14" i="2"/>
  <c r="D11" i="2"/>
  <c r="C156" i="2" l="1"/>
  <c r="B156" i="2"/>
  <c r="C153" i="2"/>
  <c r="B153" i="2"/>
  <c r="B144" i="2"/>
  <c r="B135" i="2"/>
  <c r="B134" i="2" s="1"/>
  <c r="C135" i="2"/>
  <c r="C134" i="2" s="1"/>
  <c r="C127" i="2"/>
  <c r="B127" i="2"/>
  <c r="D134" i="2" l="1"/>
  <c r="C122" i="2"/>
  <c r="B122" i="2"/>
  <c r="C108" i="2" l="1"/>
  <c r="B108" i="2"/>
  <c r="B72" i="2"/>
  <c r="B71" i="2" s="1"/>
  <c r="C68" i="2" l="1"/>
  <c r="B49" i="2"/>
  <c r="C49" i="2"/>
  <c r="C35" i="2" l="1"/>
  <c r="B35" i="2"/>
  <c r="C28" i="2"/>
  <c r="B28" i="2"/>
  <c r="C21" i="2"/>
  <c r="B21" i="2"/>
  <c r="C16" i="2"/>
  <c r="B16" i="2"/>
  <c r="D15" i="2"/>
  <c r="C10" i="2"/>
  <c r="C9" i="2" s="1"/>
  <c r="B10" i="2"/>
  <c r="B9" i="2" s="1"/>
  <c r="D28" i="2" l="1"/>
  <c r="D35" i="2"/>
  <c r="D21" i="2"/>
  <c r="D16" i="2"/>
  <c r="D9" i="2"/>
  <c r="D10" i="2"/>
  <c r="C142" i="2"/>
  <c r="B142" i="2"/>
  <c r="B141" i="2" s="1"/>
  <c r="C141" i="2" l="1"/>
  <c r="D141" i="2" s="1"/>
  <c r="B61" i="2"/>
  <c r="C59" i="2"/>
  <c r="B59" i="2"/>
  <c r="B58" i="2" s="1"/>
  <c r="B46" i="2"/>
  <c r="B34" i="2" s="1"/>
  <c r="C46" i="2"/>
  <c r="D46" i="2" s="1"/>
  <c r="C34" i="2" l="1"/>
  <c r="C27" i="2"/>
  <c r="B27" i="2"/>
  <c r="D27" i="2" l="1"/>
  <c r="C155" i="2"/>
  <c r="B155" i="2"/>
  <c r="C139" i="2"/>
  <c r="B139" i="2"/>
  <c r="B138" i="2" s="1"/>
  <c r="B114" i="2"/>
  <c r="B121" i="2"/>
  <c r="D59" i="2"/>
  <c r="B107" i="2" l="1"/>
  <c r="B33" i="2"/>
  <c r="C144" i="2"/>
  <c r="D144" i="2" s="1"/>
  <c r="C138" i="2"/>
  <c r="D138" i="2" s="1"/>
  <c r="B12" i="2"/>
  <c r="C121" i="2"/>
  <c r="C114" i="2"/>
  <c r="C12" i="2"/>
  <c r="C71" i="2"/>
  <c r="D12" i="2" l="1"/>
  <c r="C107" i="2"/>
  <c r="D107" i="2" s="1"/>
  <c r="B126" i="2" l="1"/>
  <c r="B24" i="2"/>
  <c r="C126" i="2" l="1"/>
  <c r="D126" i="2" s="1"/>
  <c r="B8" i="2" l="1"/>
  <c r="B158" i="2" l="1"/>
  <c r="C58" i="2" l="1"/>
  <c r="C33" i="2" l="1"/>
  <c r="D33" i="2" s="1"/>
  <c r="C24" i="2" l="1"/>
  <c r="D24" i="2" s="1"/>
  <c r="D155" i="2"/>
  <c r="C8" i="2" l="1"/>
  <c r="D8" i="2" s="1"/>
  <c r="C158" i="2" l="1"/>
  <c r="D158" i="2" s="1"/>
</calcChain>
</file>

<file path=xl/sharedStrings.xml><?xml version="1.0" encoding="utf-8"?>
<sst xmlns="http://schemas.openxmlformats.org/spreadsheetml/2006/main" count="160" uniqueCount="158">
  <si>
    <t>ВСЕГО РАСХОДОВ:</t>
  </si>
  <si>
    <t>Благоустройство дворовых территорий</t>
  </si>
  <si>
    <t>Основное мероприятие 1. Обеспечение условий для развития физической культуры, школьного и массового спорта, организация проведения официальных физкультурно-оздоровительных и спортивных мероприятий, организация участия спортсменов и команд г. Кола в физкультурно-оздоровительных и спортивных мероприятиях различного уровня</t>
  </si>
  <si>
    <t>Проведение городских праздничных и культурно-досуговых мероприятий</t>
  </si>
  <si>
    <t>Предоставление субсидий социально-ориентированным некоммерческим организациям в целях организации и проведения массовых мероприятий с жителями города Колы</t>
  </si>
  <si>
    <t>Основное мероприятие 2. Библиотечная деятельность</t>
  </si>
  <si>
    <t>Компенсация расходов на оплату стоимости проезда и провоза багажа к месту использования отпуска и обратно лицам, работающим в организациях, финансируемых из местного бюджета</t>
  </si>
  <si>
    <t>Обеспечение деятельности городской библиотеки</t>
  </si>
  <si>
    <t xml:space="preserve"> Основное мероприятие 3. Обеспечение деятельности музея истории города</t>
  </si>
  <si>
    <t>Региональный проект "Формирование комфортной городской среды"</t>
  </si>
  <si>
    <t>Основное мероприятие 1. Обеспечение содержания жилищного фонда в надлежащем техническом состоянии</t>
  </si>
  <si>
    <t>Оплата взносов за капитальный ремонт муниципального жилищного фонда</t>
  </si>
  <si>
    <t>Основное мероприятие 1. Модернизация объектов коммунальной инфраструктуры</t>
  </si>
  <si>
    <t xml:space="preserve">Наименование </t>
  </si>
  <si>
    <t>Отклонение</t>
  </si>
  <si>
    <t xml:space="preserve"> тыс.руб.</t>
  </si>
  <si>
    <t>Муниципальная программа 1 "Развитие и повышение качества человеческого потенциала"</t>
  </si>
  <si>
    <t>Подпрограмма 1 "Физическая культура и спорт города Кола"</t>
  </si>
  <si>
    <t>Комплекс мероприятий, направленных на развитие массового спорта</t>
  </si>
  <si>
    <t>Подпрограмма 2 "Культура города Кола"</t>
  </si>
  <si>
    <t>Основное мероприятие 1. Развитие культуры</t>
  </si>
  <si>
    <t>Обеспечение деятельности МБУК "Музей истории города Колы"</t>
  </si>
  <si>
    <t>Подпрограмма 3 "Развитие потенциала молодежи города Колы"</t>
  </si>
  <si>
    <t>Основное мероприятие 1. Формирование здорового образа жизни детей и подростков</t>
  </si>
  <si>
    <t>Муниципальная программа 2 "Экологическая безопасность города Колы"</t>
  </si>
  <si>
    <t>Основное мероприятие 1. Ликвидация накопленного экологического ущерба в результате прошлой хозяйственной деятельности</t>
  </si>
  <si>
    <t>Ликвидация несанкционированных свалок на территории муниципального образования городское поселение Кола</t>
  </si>
  <si>
    <t>Муниципальная программа 3 "Обеспечение комфортных условий проживания населения города Колы"</t>
  </si>
  <si>
    <t>Подпрограмма 1 "Комплексное благоустройство города"</t>
  </si>
  <si>
    <t>Основное мероприятие 1. Благоустройство территории поселения</t>
  </si>
  <si>
    <t>Снос ветхих, аварийных зданий и сооружений, незаконных построек</t>
  </si>
  <si>
    <t>Санитарное содержание и ремонт городских объектов</t>
  </si>
  <si>
    <t>Содержание мест захоронения, организация ритуальных услуг</t>
  </si>
  <si>
    <t>Мероприятия по озеленению территории города</t>
  </si>
  <si>
    <t>Расходы на уличное освещение</t>
  </si>
  <si>
    <t>Подпрограмма 2 "Содержание и ремонт улично-дорожной сети города Кола"</t>
  </si>
  <si>
    <t>Основное мероприятие 1. Дорожная деятельность</t>
  </si>
  <si>
    <t>Содержание, ремонт, восстановление технико-эксплуатационных качеств элементов обустройства дорог</t>
  </si>
  <si>
    <t>Обеспечение безопасности движения на автомобильных дорогах общего пользования местного значения</t>
  </si>
  <si>
    <t>Обслуживание и ремонт светофорных объектов</t>
  </si>
  <si>
    <t>Подпрограмма 3 "Обеспечение доступной среды для инвалидов на территории города Кола"</t>
  </si>
  <si>
    <t xml:space="preserve"> Основное мероприятие 1. Реализация мероприятий по обеспечению доступности городских объектов для инвалидов</t>
  </si>
  <si>
    <t xml:space="preserve"> Реализация мероприятий по обеспечению доступности городских объектов для инвалидов</t>
  </si>
  <si>
    <t xml:space="preserve"> Подпрограмма 4 "Формирование современной городской среды"</t>
  </si>
  <si>
    <t>Основное мероприятие 1. Благоустройство общественных и дворовых территорий поселения</t>
  </si>
  <si>
    <t>Подпрограмма 5 "Содержание и ремонт многоквартирных домов в городе Кола"</t>
  </si>
  <si>
    <t>Субсидия управляющим организациям, которым предоставлена лицензия на осуществление деятельности по управлению многоквартирными домами, и товариществам собственников жилья на обеспечение затрат на проведение аварийных работ капитального ремонта общего имущества многоквартирных домов, расположенных на территории городского поселения Кола Кольского района</t>
  </si>
  <si>
    <t>Расходы бюджета г. Колы на оплату взносов на капитальный ремонт за муниципальный жилой фонд</t>
  </si>
  <si>
    <t>Муниципальная программа 4 "Обеспечение эффективного функционирования городского хозяйства"</t>
  </si>
  <si>
    <t>Подпрограмма 1 "Комплексное развитие систем коммунальной инфраструктуры города Кола"</t>
  </si>
  <si>
    <t>Развитие системы обращения с коммунальными отходами</t>
  </si>
  <si>
    <t>Подпрограмма 2 "Подготовка объектов и систем жизнеобеспечения к работе в отопительный период на территории города Кола"</t>
  </si>
  <si>
    <t>Основное мероприятие 1. Обеспечение содержания объектов коммунальной инфраструктуры в надлежащем техническом состоянии</t>
  </si>
  <si>
    <t>Содержание модульных электрических тепловых пунктов и наружных сетей</t>
  </si>
  <si>
    <t>Расходы на возмещение тепловых потерь, возникающих в тепловых сетях, находящихся в муниципальной собственности, в связи с организацией теплоснабжения и горячего водоснабжения населения</t>
  </si>
  <si>
    <t>Подпрограмма 3 "Управление городским хозяйством"</t>
  </si>
  <si>
    <t>Основное мероприятие 1. Обеспечение деятельности казенного учреждения</t>
  </si>
  <si>
    <t>Расходы на содержание муниципального учреждения</t>
  </si>
  <si>
    <t>Муниципальная программа 5 "Управление муниципальным имуществом города Кола"</t>
  </si>
  <si>
    <t>Основное мероприятие 1. Обеспечение реализации муниципальных функций в сфере управления муниципальным имуществом</t>
  </si>
  <si>
    <t>Оценка недвижимости, признание прав и регулирование отношений по муниципальной собственности</t>
  </si>
  <si>
    <t>Оплата жилищно-коммунальных услуг за пустующий муниципальный жилищный фонд и нежилые помещения</t>
  </si>
  <si>
    <t>Содержание и ремонт объектов муниципальной собственности</t>
  </si>
  <si>
    <t>Муниципальная программа 6 "Обеспечение жильем молодых семей города Кола"</t>
  </si>
  <si>
    <t>Основное мероприятие 1. Обеспечение жильем молодых семей</t>
  </si>
  <si>
    <t>Реализации мероприятий по обеспечению жильем молодых семей</t>
  </si>
  <si>
    <t>Муниципальная программа 7 "Управление земельными ресурсами города Кола"</t>
  </si>
  <si>
    <t>Основное мероприятие 1. Обеспечение реализации муниципальных функций в сфере управления муниципальным земельными ресурсами</t>
  </si>
  <si>
    <t>Проведение землеустроительных работ</t>
  </si>
  <si>
    <t>Муниципальная программа 8 "Управление муниципальными финансами города Кола"</t>
  </si>
  <si>
    <t>Муниципальная программа 9 "Муниципальное управление города Кола"</t>
  </si>
  <si>
    <t>Основное мероприятие 1. Осуществление муниципальных функций</t>
  </si>
  <si>
    <t>Выплаты пенсии за выслугу лет лицам, замещавшим должности муниципальной службы в муниципальном образовании городское поселение Кола</t>
  </si>
  <si>
    <t>Расходы на обеспечение деятельности муниципальных учреждений на выполнение муниципальных функций (материально-техническое обеспечение)</t>
  </si>
  <si>
    <t>Расходы на публикацию муниципальных правовых актов</t>
  </si>
  <si>
    <t>Расходы бюджета города Колы на техническое сопровождение программного обеспечения "Система автоматизированного рабочего места муниципального образования"</t>
  </si>
  <si>
    <t>Основное мероприятие 2. Разработка и корректировка градостроительной документации</t>
  </si>
  <si>
    <t>Разработка и корректировка градостроительной документации</t>
  </si>
  <si>
    <t>Муниципальная программа 10 "Обеспечение первичных мер пожарной безопасности на территории городского поселения Кола Кольского района"</t>
  </si>
  <si>
    <t>Комплекс мероприятий, направленных на повышение уровня противопожарной безопасности</t>
  </si>
  <si>
    <t>Иные межбюджетные трансферты из бюджета Кольского района на формирование благоприятных условий для выполнения полномочий органов местного самоуправления по решению вопросов местного значения (расходы на содержание муниципального учреждения)</t>
  </si>
  <si>
    <t>Иные межбюджетные трансферты из бюджета Кольского района на формирование благоприятных условий для выполнения полномочий органов местного самоуправления по решению вопросов местного значения (расходы на содержание, текущий и капитальный ремонт муниципального имущества)</t>
  </si>
  <si>
    <t>Иные межбюджетные трансферты из бюджета Кольского района на формирование благоприятных условий для выполнения полномочий органов местного самоуправления по решению вопросов местного значения (расходы на благоустройство территории поселения)</t>
  </si>
  <si>
    <t>Расходы бюджета города Колы на реализацию инициативных проектов (Проект 1 "Ремонт входных групп и подъездов дома № 18 по пр. Миронова")</t>
  </si>
  <si>
    <t xml:space="preserve"> Расходы бюджета города Колы на реализацию инициативных проектов (Проект 2 "Ремонт входных групп и подъездов дома № 13 по ул. Кривошеева")</t>
  </si>
  <si>
    <t xml:space="preserve"> Расходы бюджета города Колы на реализацию инициативных проектов (Проект 3 "Ремонт входных групп и подъездов дома № 6 по ул. Победы")</t>
  </si>
  <si>
    <t>Расходы бюджета города Колы на реализацию инициативных проектов (Проект 4 "Ремонт входных групп и подъездов дома № 3 по пр. Миронова")</t>
  </si>
  <si>
    <t>Расходы бюджета города Колы на реализацию инициативных проектов (Проект 5 "Ремонт входных групп и подъездов дома № 7 по пр. Миронова")</t>
  </si>
  <si>
    <t>Расходы бюджета города Колы на реализацию инициативных проектов (Проект 6 "Ремонт входных групп и подъездов дома № 31,49 по пр. Советский")</t>
  </si>
  <si>
    <t>Иные межбюджетные трансферты из бюджета Кольского района на формирование благоприятных условий для выполнения полномочий органов местного самоуправления по решению вопросов местного значения (мероприятия по  благоустройству дворовых и общественных территорий )</t>
  </si>
  <si>
    <t>Приобретение жилья на вторичном рынке на территории муниципального образования городское поселения Кола Кольского района</t>
  </si>
  <si>
    <t>Текущий ремонт муниципального жилищного фонда (жилых домов, квартир, комнат, нежилых помещений)</t>
  </si>
  <si>
    <t>Субсидии из областного бюджета местным бюджетам на софинансирование расходов, направляемых на оплату труда и начисления на выплаты по оплате труда работникам муниципальных учреждений</t>
  </si>
  <si>
    <t xml:space="preserve">  Расходы бюджета города Колы на софинансирование расходов, направляемых на оплату труда и начисления на выплаты по оплате труда работникам муниципальных учреждений</t>
  </si>
  <si>
    <t xml:space="preserve"> Методическое обеспечение мероприятий (разработка, изготовление, размещение наглядной агитации по профилактике здорового образа жизни)</t>
  </si>
  <si>
    <t xml:space="preserve">  Субсидии из областного бюджета местным бюджетам на реализацию мероприятий, направленных на ликвидацию накопленного экологического ущерба</t>
  </si>
  <si>
    <t xml:space="preserve">  Расходы бюджета города Колы на реализацию мероприятий, направленных на ликвидацию накопленного экологического ущерба</t>
  </si>
  <si>
    <t>Выявление, эвакуация, хранение брошенных и (или) разукомплектованных транспортных средств на территории городского поселения Кола</t>
  </si>
  <si>
    <t xml:space="preserve"> Создание и эксплуатация единой автоматизированной системы для обеспечения сохранности объектов благоустройства города Колы</t>
  </si>
  <si>
    <t>Субвенции из областного бюджета местным бюджетам на осуществление деятельности по отлову и содержанию животных без владельцев</t>
  </si>
  <si>
    <t>Основное мероприятие 2. Приобретение коммунальной техники</t>
  </si>
  <si>
    <t>Субсидии из областного бюджета местным бюджетам на приобретение коммунальной техники для уборки территорий муниципальных образований Мурманской области</t>
  </si>
  <si>
    <t xml:space="preserve"> Расходы бюджета города Колы на приобретение коммунальной техники для уборки территории г. Кола</t>
  </si>
  <si>
    <t>Субсидии из областного бюджета местным бюджетам на финансовое обеспечение дорожной деятельности в отношении автомобильных дорог местного значения и искусственных дорожных сооружений на них за счет средств дорожного фонда</t>
  </si>
  <si>
    <t xml:space="preserve"> Субсидии из областного бюджета местным бюджетам на финансовое обеспечение работ по диагностике и оценке транспортно-эксплуатационного состояния, паспортизации, разработке и актуализации проектов организации дорожного движения автомобильных дорог общего пользования местного значения за счет средств дорожного фонда</t>
  </si>
  <si>
    <t xml:space="preserve">    Расходы бюджета города Колы на финансовое обеспечение дорожной деятельности в отношении автомобильных дорог местного значения и искусственных дорожных сооружений на них за счет средств дорожного фонда</t>
  </si>
  <si>
    <t xml:space="preserve"> Расходы бюджета города Колы на финансовое обеспечение работ по диагностике и оценке транспортно-эксплуатационного состояния, паспортизации, разработке и актуализации проектов организации дорожного движения автомобильных дорог общего пользования местного значения за счет средств дорожного фонда</t>
  </si>
  <si>
    <t>Субсидии из областного бюджета местным бюджетам на реализацию инициативных проектов в муниципальных образованиях Мурманской области (Обустройство детских игровых площадок на территории города Колы)</t>
  </si>
  <si>
    <t xml:space="preserve"> Субсидии из областного бюджета местным бюджетам на поддержку муниципальных программ формирования современной городской среды в части выполнения мероприятий по благоустройству дворовых территорий</t>
  </si>
  <si>
    <t xml:space="preserve"> Расходы бюджета города Колы на поддержку муниципальных программ формирования современной городской среды в части выполнения мероприятий по благоустройству дворовых территорий</t>
  </si>
  <si>
    <t xml:space="preserve"> Субсидии из областного бюджета местным бюджетам на софинансирование расходных обязательств муниципальных образований на оплату взносов на капитальный ремонт за муниципальный жилой фонд</t>
  </si>
  <si>
    <t xml:space="preserve">    Субсидии из областного бюджета местным бюджетам на реализацию инициативных проектов в муниципальных образованиях Мурманской области (Ремонт подъездов и входных групп дома № 28 по пр. Миронова в г. Кола)</t>
  </si>
  <si>
    <t xml:space="preserve"> Субсидии из областного бюджета местным бюджетам на реализацию инициативных проектов в муниципальных образованиях Мурманской области (Ремонт подъездов и входных групп г. Кола, ул. Победы, д.3)</t>
  </si>
  <si>
    <t>Субсидии из областного бюджета местным бюджетам на реализацию инициативных проектов в муниципальных образованиях Мурманской области (Ремонт подъездов и входных групп по адресу: г. Кола, ул. Нагорная, д.3)</t>
  </si>
  <si>
    <t>Субсидии из областного бюджета местным бюджетам на реализацию инициативных проектов в муниципальных образованиях Мурманской области (Ремонт подъездов и входных групп по адресу: г. Кола, пр. Советский, д.14)</t>
  </si>
  <si>
    <t>Субсидии из областного бюджета местным бюджетам на реализацию инициативных проектов в муниципальных образованиях Мурманской области (Ремонт подъездов и входных групп по адресу: г. Кола, ул. Защитников Заполярья, д.1, корпус 1)</t>
  </si>
  <si>
    <t xml:space="preserve">   Субсидии из областного бюджета местным бюджетам на реализацию инициативных проектов в муниципальных образованиях Мурманской области (Ремонт подъездов и входных групп дома № 4 по ул. Кривошеева в г. Кола)</t>
  </si>
  <si>
    <t xml:space="preserve"> Субсидии из областного бюджета местным бюджетам на реализацию инициативных проектов в муниципальных образованиях Мурманской области (Ремонт подъезда и входной группы г. Кола, ул. Миронова, д.22)</t>
  </si>
  <si>
    <t xml:space="preserve">   Субсидии из областного бюджета местным бюджетам на реализацию инициативных проектов в муниципальных образованиях Мурманской области (Ремонт подъездов и входных групп многоквартирного дома по адресу: г. Кола, ул. Андрусенко, д.13)</t>
  </si>
  <si>
    <t xml:space="preserve">   Расходы бюждета города Колы на реализацию инициативных проектов (Ремонт подъездов и входных групп дома № 28 по пр. Миронова в г. Кола)</t>
  </si>
  <si>
    <t xml:space="preserve">  Расходы бюждета города Колы на реализацию инициативных проектов (Ремонт подъездов и входных групп г. Кола, ул. Победы, д.3)</t>
  </si>
  <si>
    <t xml:space="preserve"> Расходы бюждета города Колы на реализацию инициативных проектов (Ремонт подъездов и входных групп по адресу: г. Кола, ул. Нагорная, д.3)</t>
  </si>
  <si>
    <t xml:space="preserve"> Расходы бюждета города Колы на реализацию инициативных проектов (Ремонт подъездов и входных групп по адресу: г. Кола, пр. Советский, д.14)</t>
  </si>
  <si>
    <t xml:space="preserve">  Расходы бюждета города Колы на реализацию инициативных проектов (Ремонт подъездов и входных групп по адресу: г. Кола, ул. Защитников Заполярья, д.1, корпус 1)</t>
  </si>
  <si>
    <t xml:space="preserve">   Расходы бюждета города Колы на реализацию инициативных проектов (Ремонт подъездов и входных групп дома № 4 по ул. Кривошеева в г. Кола)</t>
  </si>
  <si>
    <t xml:space="preserve">   Расходы бюждета города Колы на реализацию инициативных проектов (Ремонт подъезда и входной группы г. Кола, ул. Миронова, д.22)</t>
  </si>
  <si>
    <t xml:space="preserve">    Расходы бюждета города Колы на реализацию инициативных проектов (Ремонт подъездов и входных групп многоквартирного дома по адресу: г. Кола, ул. Андрусенко, д.13)</t>
  </si>
  <si>
    <t>Обеспечение объектами коммунальной инфраструктуры земельных участков, предоставленных на безвозмездной основе многодетным семьям</t>
  </si>
  <si>
    <t xml:space="preserve"> Аварийные и ремонтные работы объектов коммунальной инфраструктуры</t>
  </si>
  <si>
    <t>Основное мероприятие 2: Управление муниципальным долгом муниципального образования городское поселение Кола Кольского района</t>
  </si>
  <si>
    <t>Процентные платежи по муниципальному долгу города Колы</t>
  </si>
  <si>
    <t>Субсидии из областного бюджета местным бюджетам на техническое сопровождение программного обеспечения "Система автоматизированного рабочего места муниципального образования"</t>
  </si>
  <si>
    <t>в сравнении с соответствующим периодом прошлого года</t>
  </si>
  <si>
    <t xml:space="preserve">Аналитические данные о расходах бюджета города Колы                                                                          </t>
  </si>
  <si>
    <t>по муниципальным программам</t>
  </si>
  <si>
    <t xml:space="preserve">  Иные межбюджетные трансферты на формирование благоприятных условий для выполнения полномочий органов местного самоуправления по решению вопросов местного значения (расходы на выполнение работ по ликвидации несанкционированных свалок в городе Кола)</t>
  </si>
  <si>
    <t xml:space="preserve">       Расходы на выполнение работ по организации проездов к земельным участкам, предоставленным на безвозмездной основе многодетным семьям</t>
  </si>
  <si>
    <t xml:space="preserve">     Расходы бюджета города Колы на реализацию инициативных проектов (Обустройство детских игровых площадок на территории города Колы)</t>
  </si>
  <si>
    <t>Иные межбюджетные трансферты из бюджета Кольского района на формирование благоприятных условий для выполнения полномочий органов местного самоуправления по решению вопросов местного значения (оплата взносов за капитальный ремонт муниципального жилого фонда)</t>
  </si>
  <si>
    <t>Субсидия на реализацию инициативных проектов (Проект 1 "Ремонт входных групп и подъездов дома № 18 по пр. Миронова")</t>
  </si>
  <si>
    <t>Субсидия на реализацию инициативных проектов (Проект 2 "Ремонт входных групп и подъездов дома № 13 по ул. Кривошеева")</t>
  </si>
  <si>
    <t>Субсидия на реализацию инициативных проектов (Проект 3 "Ремонт входных групп и подъездов дома № 6 по ул. Победы")</t>
  </si>
  <si>
    <t>Субсидия на реализацию инициативных проектов (Проект 4 "Ремонт входных групп и подъездов дома № 3 по пр. Миронова")</t>
  </si>
  <si>
    <t>Субсидия на реализацию инициативных проектов (Проект 5 "Ремонт входных групп и подъездов дома № 7 по пр. Миронова")</t>
  </si>
  <si>
    <t>Субсидия на реализацию инициативных проектов (Проект 6 "Ремонт входных групп и подъездов дома № 31,49 по пр. Советский")</t>
  </si>
  <si>
    <t>Иные межбюджетные трансферты из бюджета Кольского района на формирование благоприятных условий для выполнения полномочий органов местного самоуправления по решению вопросов местного значения (расходы на обеспечение функционирования объектов коммунальной инфраструктуры)</t>
  </si>
  <si>
    <t>за 2024 год</t>
  </si>
  <si>
    <t>Исполнено на 01.01.2024</t>
  </si>
  <si>
    <t>Исполнено на 01.01.2025</t>
  </si>
  <si>
    <t>Расходы на благоустройство территории общего пользования "Общественно-досуговая зона по улице Поморской в городе Коле"</t>
  </si>
  <si>
    <t>Субсидия управляющим организациям, которым предоставлена лицензия на осуществление деятельности по управлению многоквартирными домами, и товариществам собственников жилья на обеспечение затрат на проведение аварийных работ капитального ремонта общего имущества многоквартирных домов, расположенных на территории городского поселения Кола Кольского района (за счет иных межбюджетных трансфертов из бюджета Кольского района)</t>
  </si>
  <si>
    <t>Внесение изменений в схемы теплоснабжения, водоснабжения и водоотведения</t>
  </si>
  <si>
    <t>Разработка проектной и проектно-сметной документации, экспертиза проектной и проектно-сметной документации объектов коммунальной инфраструктуры</t>
  </si>
  <si>
    <t>Иные межбюджетные трансферты из бюджета Кольского района на формирование благоприятных условий для выполнения полномочий органов местного самоуправления по решению вопросов местного значения (расходы на обеспечение безаварийного содержания объектов жилищно-коммунального хозяйства города Колы)</t>
  </si>
  <si>
    <t xml:space="preserve"> Мероприятия по предоставлению социальных выплат многодетным семьям для строительства жилья на предоставленных на безвозмездной основе земельных участках за счет средств местного бюджета</t>
  </si>
  <si>
    <t xml:space="preserve"> Ежемесячная доплата к страховой пенсии лицам, замещавшим муниципальные должности в муниципальном образовании городское поселение город Кола Кольского муниципального района Мурманской области</t>
  </si>
  <si>
    <t>Субвенции из областного бюджета местным бюджетам на осуществление органами местного самоуправления отдельных государственных полномочий Мурманской области по определению перечня должностных лиц, уполномоченных составлять протоколы об административных правонарушениях, предусмотренных Законом Мурманской области "Об административных правонарушениях"</t>
  </si>
  <si>
    <t>Основное мероприятие 1. Проведение комплекса мероприятий , направленных на повышение уровня противопожарной безопасности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</si>
</sst>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name val="Calibri"/>
      <family val="2"/>
      <scheme val="minor"/>
    </font>
    <font>
      <sz val="10"/>
      <color rgb="FF000000"/>
      <name val="Arial Cyr"/>
    </font>
    <font>
      <b/>
      <sz val="12"/>
      <color rgb="FF000000"/>
      <name val="Arial Cyr"/>
    </font>
    <font>
      <b/>
      <sz val="10"/>
      <color rgb="FF000000"/>
      <name val="Arial CYR"/>
    </font>
    <font>
      <sz val="11"/>
      <color rgb="FF000000"/>
      <name val="Calibri"/>
      <family val="2"/>
      <charset val="204"/>
      <scheme val="minor"/>
    </font>
    <font>
      <sz val="10"/>
      <color rgb="FF000000"/>
      <name val="Arial"/>
      <family val="2"/>
      <charset val="204"/>
    </font>
    <font>
      <sz val="11"/>
      <name val="Calibri"/>
      <family val="2"/>
      <scheme val="minor"/>
    </font>
    <font>
      <sz val="10"/>
      <name val="Times New Roman"/>
      <family val="1"/>
      <charset val="204"/>
    </font>
    <font>
      <sz val="11"/>
      <name val="Times New Roman"/>
      <family val="1"/>
      <charset val="204"/>
    </font>
    <font>
      <sz val="10"/>
      <color rgb="FF000000"/>
      <name val="Times New Roman"/>
      <family val="1"/>
      <charset val="204"/>
    </font>
    <font>
      <i/>
      <sz val="10"/>
      <color rgb="FF000000"/>
      <name val="Times New Roman"/>
      <family val="1"/>
      <charset val="204"/>
    </font>
    <font>
      <b/>
      <i/>
      <sz val="10"/>
      <color rgb="FF000000"/>
      <name val="Times New Roman"/>
      <family val="1"/>
      <charset val="204"/>
    </font>
    <font>
      <i/>
      <sz val="10"/>
      <color rgb="FF000000"/>
      <name val="Arial Cyr"/>
      <charset val="204"/>
    </font>
    <font>
      <i/>
      <sz val="11"/>
      <name val="Calibri"/>
      <family val="2"/>
      <charset val="204"/>
      <scheme val="minor"/>
    </font>
    <font>
      <sz val="10"/>
      <color rgb="FF000000"/>
      <name val="Arial Cyr"/>
      <charset val="204"/>
    </font>
    <font>
      <sz val="11"/>
      <name val="Calibri"/>
      <family val="2"/>
      <charset val="204"/>
      <scheme val="minor"/>
    </font>
    <font>
      <b/>
      <sz val="12"/>
      <color rgb="FF000000"/>
      <name val="Times New Roman"/>
      <family val="1"/>
      <charset val="204"/>
    </font>
    <font>
      <b/>
      <i/>
      <sz val="10"/>
      <name val="Times New Roman"/>
      <family val="1"/>
      <charset val="204"/>
    </font>
    <font>
      <i/>
      <sz val="10"/>
      <color theme="1"/>
      <name val="Times New Roman"/>
      <family val="1"/>
      <charset val="204"/>
    </font>
    <font>
      <i/>
      <sz val="10"/>
      <name val="Times New Roman"/>
      <family val="1"/>
      <charset val="204"/>
    </font>
    <font>
      <b/>
      <sz val="10"/>
      <color rgb="FF000000"/>
      <name val="Times New Roman"/>
      <family val="1"/>
      <charset val="204"/>
    </font>
    <font>
      <sz val="10"/>
      <color rgb="FFFF0000"/>
      <name val="Times New Roman"/>
      <family val="1"/>
      <charset val="204"/>
    </font>
    <font>
      <sz val="11"/>
      <color rgb="FFFF0000"/>
      <name val="Times New Roman"/>
      <family val="1"/>
      <charset val="204"/>
    </font>
  </fonts>
  <fills count="8">
    <fill>
      <patternFill patternType="none"/>
    </fill>
    <fill>
      <patternFill patternType="gray125"/>
    </fill>
    <fill>
      <patternFill patternType="solid">
        <fgColor rgb="FFCCFFFF"/>
      </patternFill>
    </fill>
    <fill>
      <patternFill patternType="solid">
        <fgColor rgb="FFFFFFCC"/>
      </patternFill>
    </fill>
    <fill>
      <patternFill patternType="solid">
        <fgColor rgb="FFC0C0C0"/>
      </patternFill>
    </fill>
    <fill>
      <patternFill patternType="solid">
        <fgColor theme="0"/>
        <bgColor indexed="64"/>
      </patternFill>
    </fill>
    <fill>
      <patternFill patternType="solid">
        <fgColor theme="3" tint="0.79998168889431442"/>
        <bgColor indexed="64"/>
      </patternFill>
    </fill>
    <fill>
      <patternFill patternType="solid">
        <fgColor theme="2" tint="-9.9978637043366805E-2"/>
        <bgColor indexed="64"/>
      </patternFill>
    </fill>
  </fills>
  <borders count="10">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s>
  <cellStyleXfs count="26">
    <xf numFmtId="0" fontId="0" fillId="0" borderId="0"/>
    <xf numFmtId="0" fontId="1" fillId="0" borderId="1">
      <alignment wrapText="1"/>
    </xf>
    <xf numFmtId="0" fontId="1" fillId="0" borderId="1"/>
    <xf numFmtId="0" fontId="2" fillId="0" borderId="1">
      <alignment horizontal="center" wrapText="1"/>
    </xf>
    <xf numFmtId="0" fontId="2" fillId="0" borderId="1">
      <alignment horizontal="center"/>
    </xf>
    <xf numFmtId="0" fontId="1" fillId="0" borderId="1">
      <alignment horizontal="right"/>
    </xf>
    <xf numFmtId="0" fontId="1" fillId="0" borderId="2">
      <alignment horizontal="center" vertical="center" wrapText="1"/>
    </xf>
    <xf numFmtId="0" fontId="3" fillId="0" borderId="2">
      <alignment vertical="top" wrapText="1"/>
    </xf>
    <xf numFmtId="1" fontId="1" fillId="0" borderId="2">
      <alignment horizontal="center" vertical="top" shrinkToFit="1"/>
    </xf>
    <xf numFmtId="4" fontId="3" fillId="2" borderId="2">
      <alignment horizontal="right" vertical="top" shrinkToFit="1"/>
    </xf>
    <xf numFmtId="10" fontId="3" fillId="2" borderId="2">
      <alignment horizontal="right" vertical="top" shrinkToFit="1"/>
    </xf>
    <xf numFmtId="0" fontId="3" fillId="0" borderId="2">
      <alignment horizontal="left"/>
    </xf>
    <xf numFmtId="4" fontId="3" fillId="3" borderId="2">
      <alignment horizontal="right" vertical="top" shrinkToFit="1"/>
    </xf>
    <xf numFmtId="10" fontId="3" fillId="3" borderId="2">
      <alignment horizontal="right" vertical="top" shrinkToFit="1"/>
    </xf>
    <xf numFmtId="0" fontId="1" fillId="0" borderId="1">
      <alignment horizontal="left" wrapText="1"/>
    </xf>
    <xf numFmtId="0" fontId="6" fillId="0" borderId="0"/>
    <xf numFmtId="0" fontId="6" fillId="0" borderId="0"/>
    <xf numFmtId="0" fontId="6" fillId="0" borderId="0"/>
    <xf numFmtId="0" fontId="4" fillId="0" borderId="1"/>
    <xf numFmtId="0" fontId="4" fillId="0" borderId="1"/>
    <xf numFmtId="0" fontId="5" fillId="4" borderId="1"/>
    <xf numFmtId="1" fontId="1" fillId="0" borderId="2">
      <alignment horizontal="left" vertical="top" wrapText="1" indent="2"/>
    </xf>
    <xf numFmtId="4" fontId="1" fillId="0" borderId="2">
      <alignment horizontal="right" vertical="top" shrinkToFit="1"/>
    </xf>
    <xf numFmtId="10" fontId="1" fillId="0" borderId="2">
      <alignment horizontal="right" vertical="top" shrinkToFit="1"/>
    </xf>
    <xf numFmtId="0" fontId="1" fillId="0" borderId="1">
      <alignment vertical="top"/>
    </xf>
    <xf numFmtId="164" fontId="3" fillId="2" borderId="2">
      <alignment horizontal="right" vertical="top" shrinkToFit="1"/>
    </xf>
  </cellStyleXfs>
  <cellXfs count="82">
    <xf numFmtId="0" fontId="0" fillId="0" borderId="0" xfId="0"/>
    <xf numFmtId="164" fontId="11" fillId="5" borderId="2" xfId="9" applyNumberFormat="1" applyFont="1" applyFill="1" applyAlignment="1" applyProtection="1">
      <alignment horizontal="center" vertical="top" shrinkToFit="1"/>
    </xf>
    <xf numFmtId="164" fontId="10" fillId="5" borderId="2" xfId="9" applyNumberFormat="1" applyFont="1" applyFill="1" applyAlignment="1" applyProtection="1">
      <alignment horizontal="center" vertical="top" shrinkToFit="1"/>
    </xf>
    <xf numFmtId="164" fontId="19" fillId="5" borderId="2" xfId="9" applyNumberFormat="1" applyFont="1" applyFill="1" applyAlignment="1" applyProtection="1">
      <alignment horizontal="center" vertical="top" shrinkToFit="1"/>
    </xf>
    <xf numFmtId="164" fontId="17" fillId="5" borderId="2" xfId="9" applyNumberFormat="1" applyFont="1" applyFill="1" applyAlignment="1" applyProtection="1">
      <alignment horizontal="center" vertical="top" shrinkToFit="1"/>
    </xf>
    <xf numFmtId="164" fontId="1" fillId="5" borderId="1" xfId="2" applyNumberFormat="1" applyFill="1" applyProtection="1"/>
    <xf numFmtId="164" fontId="0" fillId="5" borderId="0" xfId="0" applyNumberFormat="1" applyFill="1" applyProtection="1">
      <protection locked="0"/>
    </xf>
    <xf numFmtId="164" fontId="11" fillId="5" borderId="2" xfId="7" applyNumberFormat="1" applyFont="1" applyFill="1" applyAlignment="1" applyProtection="1">
      <alignment horizontal="left" vertical="top" wrapText="1"/>
    </xf>
    <xf numFmtId="164" fontId="10" fillId="5" borderId="2" xfId="7" applyNumberFormat="1" applyFont="1" applyFill="1" applyAlignment="1" applyProtection="1">
      <alignment horizontal="left" vertical="top" wrapText="1"/>
    </xf>
    <xf numFmtId="164" fontId="9" fillId="5" borderId="2" xfId="7" applyNumberFormat="1" applyFont="1" applyFill="1" applyAlignment="1" applyProtection="1">
      <alignment horizontal="left" vertical="top" wrapText="1"/>
    </xf>
    <xf numFmtId="164" fontId="8" fillId="5" borderId="0" xfId="0" applyNumberFormat="1" applyFont="1" applyFill="1" applyAlignment="1" applyProtection="1">
      <alignment horizontal="center"/>
      <protection locked="0"/>
    </xf>
    <xf numFmtId="164" fontId="9" fillId="5" borderId="2" xfId="9" applyNumberFormat="1" applyFont="1" applyFill="1" applyAlignment="1" applyProtection="1">
      <alignment horizontal="center" vertical="top" shrinkToFit="1"/>
    </xf>
    <xf numFmtId="164" fontId="7" fillId="5" borderId="2" xfId="9" applyNumberFormat="1" applyFont="1" applyFill="1" applyAlignment="1" applyProtection="1">
      <alignment horizontal="center" vertical="top" shrinkToFit="1"/>
    </xf>
    <xf numFmtId="164" fontId="10" fillId="5" borderId="3" xfId="7" applyNumberFormat="1" applyFont="1" applyFill="1" applyBorder="1" applyAlignment="1" applyProtection="1">
      <alignment horizontal="left" vertical="top" wrapText="1"/>
    </xf>
    <xf numFmtId="164" fontId="10" fillId="5" borderId="3" xfId="9" applyNumberFormat="1" applyFont="1" applyFill="1" applyBorder="1" applyAlignment="1" applyProtection="1">
      <alignment horizontal="center" vertical="top" shrinkToFit="1"/>
    </xf>
    <xf numFmtId="164" fontId="12" fillId="5" borderId="1" xfId="2" applyNumberFormat="1" applyFont="1" applyFill="1" applyProtection="1"/>
    <xf numFmtId="164" fontId="13" fillId="5" borderId="0" xfId="0" applyNumberFormat="1" applyFont="1" applyFill="1" applyProtection="1">
      <protection locked="0"/>
    </xf>
    <xf numFmtId="164" fontId="9" fillId="5" borderId="6" xfId="7" applyNumberFormat="1" applyFont="1" applyFill="1" applyBorder="1" applyAlignment="1" applyProtection="1">
      <alignment horizontal="left" vertical="top" wrapText="1"/>
    </xf>
    <xf numFmtId="164" fontId="9" fillId="5" borderId="5" xfId="7" applyNumberFormat="1" applyFont="1" applyFill="1" applyBorder="1" applyAlignment="1" applyProtection="1">
      <alignment horizontal="left" vertical="top" wrapText="1"/>
    </xf>
    <xf numFmtId="164" fontId="19" fillId="5" borderId="6" xfId="7" applyNumberFormat="1" applyFont="1" applyFill="1" applyBorder="1" applyAlignment="1" applyProtection="1">
      <alignment horizontal="left" vertical="top" wrapText="1"/>
    </xf>
    <xf numFmtId="164" fontId="19" fillId="5" borderId="6" xfId="9" applyNumberFormat="1" applyFont="1" applyFill="1" applyBorder="1" applyAlignment="1" applyProtection="1">
      <alignment horizontal="center" vertical="top" shrinkToFit="1"/>
    </xf>
    <xf numFmtId="164" fontId="7" fillId="5" borderId="2" xfId="7" applyNumberFormat="1" applyFont="1" applyFill="1" applyAlignment="1" applyProtection="1">
      <alignment horizontal="left" vertical="top" wrapText="1"/>
    </xf>
    <xf numFmtId="164" fontId="9" fillId="5" borderId="3" xfId="7" applyNumberFormat="1" applyFont="1" applyFill="1" applyBorder="1" applyAlignment="1" applyProtection="1">
      <alignment horizontal="left" vertical="top" wrapText="1"/>
    </xf>
    <xf numFmtId="164" fontId="7" fillId="5" borderId="3" xfId="0" applyNumberFormat="1" applyFont="1" applyFill="1" applyBorder="1" applyAlignment="1">
      <alignment horizontal="center" vertical="top"/>
    </xf>
    <xf numFmtId="164" fontId="9" fillId="5" borderId="1" xfId="2" applyNumberFormat="1" applyFont="1" applyFill="1" applyAlignment="1" applyProtection="1">
      <alignment horizontal="center"/>
    </xf>
    <xf numFmtId="164" fontId="18" fillId="5" borderId="2" xfId="9" applyNumberFormat="1" applyFont="1" applyFill="1" applyAlignment="1" applyProtection="1">
      <alignment horizontal="center" vertical="top" shrinkToFit="1"/>
    </xf>
    <xf numFmtId="164" fontId="15" fillId="5" borderId="0" xfId="0" applyNumberFormat="1" applyFont="1" applyFill="1" applyProtection="1">
      <protection locked="0"/>
    </xf>
    <xf numFmtId="164" fontId="7" fillId="5" borderId="1" xfId="0" applyNumberFormat="1" applyFont="1" applyFill="1" applyBorder="1" applyAlignment="1">
      <alignment horizontal="center" vertical="top"/>
    </xf>
    <xf numFmtId="164" fontId="9" fillId="5" borderId="1" xfId="2" applyNumberFormat="1" applyFont="1" applyFill="1" applyAlignment="1" applyProtection="1">
      <alignment horizontal="left"/>
    </xf>
    <xf numFmtId="164" fontId="21" fillId="5" borderId="1" xfId="2" applyNumberFormat="1" applyFont="1" applyFill="1" applyAlignment="1" applyProtection="1">
      <alignment horizontal="center"/>
    </xf>
    <xf numFmtId="164" fontId="9" fillId="5" borderId="1" xfId="14" applyNumberFormat="1" applyFont="1" applyFill="1" applyAlignment="1">
      <alignment horizontal="center" wrapText="1"/>
    </xf>
    <xf numFmtId="164" fontId="21" fillId="5" borderId="1" xfId="14" applyNumberFormat="1" applyFont="1" applyFill="1" applyAlignment="1">
      <alignment horizontal="center" wrapText="1"/>
    </xf>
    <xf numFmtId="164" fontId="8" fillId="5" borderId="0" xfId="0" applyNumberFormat="1" applyFont="1" applyFill="1" applyAlignment="1" applyProtection="1">
      <alignment horizontal="left"/>
      <protection locked="0"/>
    </xf>
    <xf numFmtId="164" fontId="7" fillId="5" borderId="0" xfId="0" applyNumberFormat="1" applyFont="1" applyFill="1" applyAlignment="1" applyProtection="1">
      <alignment horizontal="center"/>
      <protection locked="0"/>
    </xf>
    <xf numFmtId="164" fontId="22" fillId="5" borderId="0" xfId="0" applyNumberFormat="1" applyFont="1" applyFill="1" applyAlignment="1" applyProtection="1">
      <alignment horizontal="center"/>
      <protection locked="0"/>
    </xf>
    <xf numFmtId="164" fontId="11" fillId="5" borderId="6" xfId="10" applyNumberFormat="1" applyFont="1" applyFill="1" applyBorder="1" applyAlignment="1" applyProtection="1">
      <alignment horizontal="center" vertical="top" shrinkToFit="1"/>
    </xf>
    <xf numFmtId="164" fontId="7" fillId="5" borderId="5" xfId="9" applyNumberFormat="1" applyFont="1" applyFill="1" applyBorder="1" applyAlignment="1" applyProtection="1">
      <alignment horizontal="center" vertical="top" shrinkToFit="1"/>
    </xf>
    <xf numFmtId="164" fontId="7" fillId="5" borderId="3" xfId="9" applyNumberFormat="1" applyFont="1" applyFill="1" applyBorder="1" applyAlignment="1" applyProtection="1">
      <alignment horizontal="center" vertical="top" shrinkToFit="1"/>
    </xf>
    <xf numFmtId="164" fontId="7" fillId="5" borderId="6" xfId="9" applyNumberFormat="1" applyFont="1" applyFill="1" applyBorder="1" applyAlignment="1" applyProtection="1">
      <alignment horizontal="center" vertical="top" shrinkToFit="1"/>
    </xf>
    <xf numFmtId="164" fontId="17" fillId="5" borderId="6" xfId="10" applyNumberFormat="1" applyFont="1" applyFill="1" applyBorder="1" applyAlignment="1" applyProtection="1">
      <alignment horizontal="center" vertical="top" shrinkToFit="1"/>
    </xf>
    <xf numFmtId="164" fontId="10" fillId="5" borderId="5" xfId="7" applyNumberFormat="1" applyFont="1" applyFill="1" applyBorder="1" applyAlignment="1" applyProtection="1">
      <alignment horizontal="left" vertical="top" wrapText="1"/>
    </xf>
    <xf numFmtId="164" fontId="14" fillId="5" borderId="1" xfId="2" applyNumberFormat="1" applyFont="1" applyFill="1" applyProtection="1"/>
    <xf numFmtId="164" fontId="9" fillId="5" borderId="1" xfId="14" applyNumberFormat="1" applyFont="1" applyFill="1" applyAlignment="1" applyProtection="1">
      <alignment horizontal="center" wrapText="1"/>
    </xf>
    <xf numFmtId="164" fontId="20" fillId="6" borderId="6" xfId="7" applyNumberFormat="1" applyFont="1" applyFill="1" applyBorder="1" applyAlignment="1" applyProtection="1">
      <alignment horizontal="left" vertical="top" wrapText="1"/>
    </xf>
    <xf numFmtId="164" fontId="11" fillId="6" borderId="6" xfId="9" applyNumberFormat="1" applyFont="1" applyFill="1" applyBorder="1" applyAlignment="1" applyProtection="1">
      <alignment horizontal="center" vertical="top" shrinkToFit="1"/>
    </xf>
    <xf numFmtId="164" fontId="17" fillId="6" borderId="6" xfId="9" applyNumberFormat="1" applyFont="1" applyFill="1" applyBorder="1" applyAlignment="1" applyProtection="1">
      <alignment horizontal="center" vertical="top" shrinkToFit="1"/>
    </xf>
    <xf numFmtId="164" fontId="11" fillId="6" borderId="6" xfId="10" applyNumberFormat="1" applyFont="1" applyFill="1" applyBorder="1" applyAlignment="1" applyProtection="1">
      <alignment horizontal="center" vertical="top" shrinkToFit="1"/>
    </xf>
    <xf numFmtId="164" fontId="11" fillId="6" borderId="2" xfId="7" applyNumberFormat="1" applyFont="1" applyFill="1" applyAlignment="1" applyProtection="1">
      <alignment horizontal="left" vertical="top" wrapText="1"/>
    </xf>
    <xf numFmtId="164" fontId="11" fillId="6" borderId="2" xfId="9" applyNumberFormat="1" applyFont="1" applyFill="1" applyAlignment="1" applyProtection="1">
      <alignment horizontal="center" vertical="top" shrinkToFit="1"/>
    </xf>
    <xf numFmtId="164" fontId="17" fillId="6" borderId="2" xfId="9" applyNumberFormat="1" applyFont="1" applyFill="1" applyAlignment="1" applyProtection="1">
      <alignment horizontal="center" vertical="top" shrinkToFit="1"/>
    </xf>
    <xf numFmtId="164" fontId="17" fillId="6" borderId="3" xfId="7" applyNumberFormat="1" applyFont="1" applyFill="1" applyBorder="1" applyAlignment="1" applyProtection="1">
      <alignment horizontal="left" vertical="top" wrapText="1"/>
    </xf>
    <xf numFmtId="164" fontId="17" fillId="6" borderId="3" xfId="9" applyNumberFormat="1" applyFont="1" applyFill="1" applyBorder="1" applyAlignment="1" applyProtection="1">
      <alignment horizontal="center" vertical="top" shrinkToFit="1"/>
    </xf>
    <xf numFmtId="164" fontId="17" fillId="6" borderId="6" xfId="10" applyNumberFormat="1" applyFont="1" applyFill="1" applyBorder="1" applyAlignment="1" applyProtection="1">
      <alignment horizontal="center" vertical="top" shrinkToFit="1"/>
    </xf>
    <xf numFmtId="164" fontId="11" fillId="6" borderId="3" xfId="7" applyNumberFormat="1" applyFont="1" applyFill="1" applyBorder="1" applyAlignment="1" applyProtection="1">
      <alignment horizontal="left" vertical="top" wrapText="1"/>
    </xf>
    <xf numFmtId="164" fontId="11" fillId="6" borderId="3" xfId="9" applyNumberFormat="1" applyFont="1" applyFill="1" applyBorder="1" applyAlignment="1" applyProtection="1">
      <alignment horizontal="center" vertical="top" shrinkToFit="1"/>
    </xf>
    <xf numFmtId="164" fontId="11" fillId="6" borderId="5" xfId="7" applyNumberFormat="1" applyFont="1" applyFill="1" applyBorder="1" applyAlignment="1" applyProtection="1">
      <alignment horizontal="left" vertical="top" wrapText="1"/>
    </xf>
    <xf numFmtId="164" fontId="17" fillId="6" borderId="5" xfId="9" applyNumberFormat="1" applyFont="1" applyFill="1" applyBorder="1" applyAlignment="1" applyProtection="1">
      <alignment horizontal="center" vertical="top" shrinkToFit="1"/>
    </xf>
    <xf numFmtId="164" fontId="11" fillId="7" borderId="3" xfId="7" applyNumberFormat="1" applyFont="1" applyFill="1" applyBorder="1" applyAlignment="1" applyProtection="1">
      <alignment horizontal="left" vertical="top" wrapText="1"/>
    </xf>
    <xf numFmtId="164" fontId="11" fillId="7" borderId="3" xfId="9" applyNumberFormat="1" applyFont="1" applyFill="1" applyBorder="1" applyAlignment="1" applyProtection="1">
      <alignment horizontal="center" vertical="top" shrinkToFit="1"/>
    </xf>
    <xf numFmtId="164" fontId="11" fillId="7" borderId="6" xfId="10" applyNumberFormat="1" applyFont="1" applyFill="1" applyBorder="1" applyAlignment="1" applyProtection="1">
      <alignment horizontal="center" vertical="top" shrinkToFit="1"/>
    </xf>
    <xf numFmtId="164" fontId="9" fillId="5" borderId="7" xfId="7" applyNumberFormat="1" applyFont="1" applyFill="1" applyBorder="1" applyAlignment="1" applyProtection="1">
      <alignment horizontal="left" vertical="top" wrapText="1"/>
    </xf>
    <xf numFmtId="164" fontId="10" fillId="5" borderId="5" xfId="9" applyNumberFormat="1" applyFont="1" applyFill="1" applyBorder="1" applyAlignment="1" applyProtection="1">
      <alignment horizontal="center" vertical="top" shrinkToFit="1"/>
    </xf>
    <xf numFmtId="164" fontId="11" fillId="5" borderId="3" xfId="7" applyNumberFormat="1" applyFont="1" applyFill="1" applyBorder="1" applyAlignment="1" applyProtection="1">
      <alignment horizontal="left" vertical="top" wrapText="1"/>
    </xf>
    <xf numFmtId="164" fontId="10" fillId="5" borderId="6" xfId="7" applyNumberFormat="1" applyFont="1" applyFill="1" applyBorder="1" applyAlignment="1" applyProtection="1">
      <alignment horizontal="left" vertical="top" wrapText="1"/>
    </xf>
    <xf numFmtId="164" fontId="10" fillId="5" borderId="6" xfId="9" applyNumberFormat="1" applyFont="1" applyFill="1" applyBorder="1" applyAlignment="1" applyProtection="1">
      <alignment horizontal="center" vertical="top" shrinkToFit="1"/>
    </xf>
    <xf numFmtId="164" fontId="11" fillId="5" borderId="3" xfId="9" applyNumberFormat="1" applyFont="1" applyFill="1" applyBorder="1" applyAlignment="1" applyProtection="1">
      <alignment horizontal="center" vertical="top" shrinkToFit="1"/>
    </xf>
    <xf numFmtId="164" fontId="17" fillId="5" borderId="3" xfId="9" applyNumberFormat="1" applyFont="1" applyFill="1" applyBorder="1" applyAlignment="1" applyProtection="1">
      <alignment horizontal="center" vertical="top" shrinkToFit="1"/>
    </xf>
    <xf numFmtId="164" fontId="7" fillId="5" borderId="3" xfId="0" applyNumberFormat="1" applyFont="1" applyFill="1" applyBorder="1" applyAlignment="1">
      <alignment horizontal="left" vertical="center" wrapText="1"/>
    </xf>
    <xf numFmtId="164" fontId="19" fillId="5" borderId="3" xfId="0" applyNumberFormat="1" applyFont="1" applyFill="1" applyBorder="1" applyAlignment="1">
      <alignment horizontal="center" vertical="top"/>
    </xf>
    <xf numFmtId="0" fontId="9" fillId="5" borderId="2" xfId="7" applyNumberFormat="1" applyFont="1" applyFill="1" applyProtection="1">
      <alignment vertical="top" wrapText="1"/>
    </xf>
    <xf numFmtId="164" fontId="7" fillId="5" borderId="4" xfId="9" applyNumberFormat="1" applyFont="1" applyFill="1" applyBorder="1" applyAlignment="1" applyProtection="1">
      <alignment horizontal="center" vertical="top" shrinkToFit="1"/>
    </xf>
    <xf numFmtId="164" fontId="9" fillId="5" borderId="2" xfId="6" applyNumberFormat="1" applyFont="1" applyFill="1" applyBorder="1" applyAlignment="1" applyProtection="1">
      <alignment horizontal="center" vertical="center" wrapText="1"/>
    </xf>
    <xf numFmtId="164" fontId="9" fillId="5" borderId="8" xfId="6" applyNumberFormat="1" applyFont="1" applyFill="1" applyBorder="1" applyAlignment="1">
      <alignment horizontal="center" vertical="center" wrapText="1"/>
    </xf>
    <xf numFmtId="164" fontId="9" fillId="5" borderId="5" xfId="6" applyNumberFormat="1" applyFont="1" applyFill="1" applyBorder="1" applyAlignment="1" applyProtection="1">
      <alignment horizontal="center" vertical="center" wrapText="1"/>
    </xf>
    <xf numFmtId="164" fontId="9" fillId="5" borderId="9" xfId="6" applyNumberFormat="1" applyFont="1" applyFill="1" applyBorder="1" applyAlignment="1" applyProtection="1">
      <alignment horizontal="center" vertical="center" wrapText="1"/>
    </xf>
    <xf numFmtId="164" fontId="7" fillId="5" borderId="2" xfId="6" applyNumberFormat="1" applyFont="1" applyFill="1" applyBorder="1" applyAlignment="1" applyProtection="1">
      <alignment horizontal="center" vertical="center" wrapText="1"/>
    </xf>
    <xf numFmtId="164" fontId="7" fillId="5" borderId="8" xfId="6" applyNumberFormat="1" applyFont="1" applyFill="1" applyBorder="1" applyAlignment="1">
      <alignment horizontal="center" vertical="center" wrapText="1"/>
    </xf>
    <xf numFmtId="164" fontId="16" fillId="5" borderId="1" xfId="4" applyNumberFormat="1" applyFont="1" applyFill="1" applyProtection="1">
      <alignment horizontal="center"/>
    </xf>
    <xf numFmtId="164" fontId="9" fillId="5" borderId="1" xfId="5" applyNumberFormat="1" applyFont="1" applyFill="1" applyProtection="1">
      <alignment horizontal="right"/>
    </xf>
    <xf numFmtId="164" fontId="9" fillId="5" borderId="1" xfId="5" applyNumberFormat="1" applyFont="1" applyFill="1">
      <alignment horizontal="right"/>
    </xf>
    <xf numFmtId="164" fontId="16" fillId="5" borderId="1" xfId="3" applyNumberFormat="1" applyFont="1" applyFill="1" applyAlignment="1" applyProtection="1">
      <alignment horizontal="center" wrapText="1"/>
    </xf>
    <xf numFmtId="164" fontId="16" fillId="5" borderId="1" xfId="4" applyNumberFormat="1" applyFont="1" applyFill="1">
      <alignment horizontal="center"/>
    </xf>
  </cellXfs>
  <cellStyles count="26">
    <cellStyle name="br" xfId="17" xr:uid="{00000000-0005-0000-0000-000011000000}"/>
    <cellStyle name="col" xfId="16" xr:uid="{00000000-0005-0000-0000-000010000000}"/>
    <cellStyle name="st25" xfId="25" xr:uid="{697C207D-D50C-4E84-8A2A-D38B38FE689F}"/>
    <cellStyle name="style0" xfId="18" xr:uid="{00000000-0005-0000-0000-000012000000}"/>
    <cellStyle name="td" xfId="19" xr:uid="{00000000-0005-0000-0000-000013000000}"/>
    <cellStyle name="tr" xfId="15" xr:uid="{00000000-0005-0000-0000-00000F000000}"/>
    <cellStyle name="xl21" xfId="20" xr:uid="{00000000-0005-0000-0000-000014000000}"/>
    <cellStyle name="xl22" xfId="6" xr:uid="{00000000-0005-0000-0000-000006000000}"/>
    <cellStyle name="xl23" xfId="21" xr:uid="{00000000-0005-0000-0000-000015000000}"/>
    <cellStyle name="xl24" xfId="2" xr:uid="{00000000-0005-0000-0000-000002000000}"/>
    <cellStyle name="xl25" xfId="8" xr:uid="{00000000-0005-0000-0000-000008000000}"/>
    <cellStyle name="xl26" xfId="11" xr:uid="{00000000-0005-0000-0000-00000B000000}"/>
    <cellStyle name="xl27" xfId="22" xr:uid="{00000000-0005-0000-0000-000016000000}"/>
    <cellStyle name="xl28" xfId="12" xr:uid="{00000000-0005-0000-0000-00000C000000}"/>
    <cellStyle name="xl29" xfId="1" xr:uid="{00000000-0005-0000-0000-000001000000}"/>
    <cellStyle name="xl30" xfId="14" xr:uid="{00000000-0005-0000-0000-00000E000000}"/>
    <cellStyle name="xl31" xfId="23" xr:uid="{00000000-0005-0000-0000-000017000000}"/>
    <cellStyle name="xl32" xfId="13" xr:uid="{00000000-0005-0000-0000-00000D000000}"/>
    <cellStyle name="xl33" xfId="3" xr:uid="{00000000-0005-0000-0000-000003000000}"/>
    <cellStyle name="xl34" xfId="4" xr:uid="{00000000-0005-0000-0000-000004000000}"/>
    <cellStyle name="xl35" xfId="5" xr:uid="{00000000-0005-0000-0000-000005000000}"/>
    <cellStyle name="xl36" xfId="24" xr:uid="{00000000-0005-0000-0000-000018000000}"/>
    <cellStyle name="xl37" xfId="7" xr:uid="{00000000-0005-0000-0000-000007000000}"/>
    <cellStyle name="xl38" xfId="9" xr:uid="{00000000-0005-0000-0000-000009000000}"/>
    <cellStyle name="xl39" xfId="10" xr:uid="{00000000-0005-0000-0000-00000A000000}"/>
    <cellStyle name="Обычный"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71"/>
  <sheetViews>
    <sheetView showGridLines="0" tabSelected="1" zoomScaleNormal="100" zoomScaleSheetLayoutView="100" workbookViewId="0">
      <selection activeCell="B156" sqref="B156"/>
    </sheetView>
  </sheetViews>
  <sheetFormatPr defaultRowHeight="15" outlineLevelRow="3" x14ac:dyDescent="0.25"/>
  <cols>
    <col min="1" max="1" width="68.7109375" style="32" customWidth="1"/>
    <col min="2" max="2" width="15" style="33" customWidth="1"/>
    <col min="3" max="3" width="15.85546875" style="34" customWidth="1"/>
    <col min="4" max="4" width="14.7109375" style="10" customWidth="1"/>
    <col min="5" max="5" width="9.140625" style="6" customWidth="1"/>
    <col min="6" max="16384" width="9.140625" style="6"/>
  </cols>
  <sheetData>
    <row r="1" spans="1:5" ht="15.2" customHeight="1" x14ac:dyDescent="0.25">
      <c r="A1" s="80" t="s">
        <v>133</v>
      </c>
      <c r="B1" s="80"/>
      <c r="C1" s="80"/>
      <c r="D1" s="80"/>
      <c r="E1" s="5"/>
    </row>
    <row r="2" spans="1:5" ht="15.75" customHeight="1" x14ac:dyDescent="0.25">
      <c r="A2" s="77" t="s">
        <v>134</v>
      </c>
      <c r="B2" s="77"/>
      <c r="C2" s="77"/>
      <c r="D2" s="77"/>
      <c r="E2" s="5"/>
    </row>
    <row r="3" spans="1:5" ht="15.75" customHeight="1" x14ac:dyDescent="0.25">
      <c r="A3" s="77" t="s">
        <v>146</v>
      </c>
      <c r="B3" s="81"/>
      <c r="C3" s="81"/>
      <c r="D3" s="81"/>
      <c r="E3" s="5"/>
    </row>
    <row r="4" spans="1:5" ht="15.75" customHeight="1" x14ac:dyDescent="0.25">
      <c r="A4" s="77" t="s">
        <v>132</v>
      </c>
      <c r="B4" s="81"/>
      <c r="C4" s="81"/>
      <c r="D4" s="81"/>
      <c r="E4" s="5"/>
    </row>
    <row r="5" spans="1:5" ht="12.75" customHeight="1" x14ac:dyDescent="0.25">
      <c r="A5" s="78" t="s">
        <v>15</v>
      </c>
      <c r="B5" s="79"/>
      <c r="C5" s="79"/>
      <c r="D5" s="79"/>
      <c r="E5" s="5"/>
    </row>
    <row r="6" spans="1:5" ht="38.25" customHeight="1" x14ac:dyDescent="0.25">
      <c r="A6" s="71" t="s">
        <v>13</v>
      </c>
      <c r="B6" s="73" t="s">
        <v>147</v>
      </c>
      <c r="C6" s="75" t="s">
        <v>148</v>
      </c>
      <c r="D6" s="71" t="s">
        <v>14</v>
      </c>
      <c r="E6" s="5"/>
    </row>
    <row r="7" spans="1:5" x14ac:dyDescent="0.25">
      <c r="A7" s="72"/>
      <c r="B7" s="74"/>
      <c r="C7" s="76"/>
      <c r="D7" s="72"/>
      <c r="E7" s="5"/>
    </row>
    <row r="8" spans="1:5" ht="25.5" outlineLevel="1" x14ac:dyDescent="0.25">
      <c r="A8" s="43" t="s">
        <v>16</v>
      </c>
      <c r="B8" s="44">
        <f>B9+B12+B24</f>
        <v>15515.400000000001</v>
      </c>
      <c r="C8" s="45">
        <f>C9+C12+C24</f>
        <v>15981.300000000001</v>
      </c>
      <c r="D8" s="46">
        <f t="shared" ref="D8:D33" si="0">C8-B8</f>
        <v>465.89999999999964</v>
      </c>
      <c r="E8" s="5"/>
    </row>
    <row r="9" spans="1:5" outlineLevel="2" x14ac:dyDescent="0.25">
      <c r="A9" s="7" t="s">
        <v>17</v>
      </c>
      <c r="B9" s="1">
        <f>B10</f>
        <v>100</v>
      </c>
      <c r="C9" s="1">
        <f>C10</f>
        <v>99.9</v>
      </c>
      <c r="D9" s="35">
        <f t="shared" si="0"/>
        <v>-9.9999999999994316E-2</v>
      </c>
      <c r="E9" s="5"/>
    </row>
    <row r="10" spans="1:5" ht="63.75" outlineLevel="3" x14ac:dyDescent="0.25">
      <c r="A10" s="8" t="s">
        <v>2</v>
      </c>
      <c r="B10" s="2">
        <f>B11</f>
        <v>100</v>
      </c>
      <c r="C10" s="2">
        <f>C11</f>
        <v>99.9</v>
      </c>
      <c r="D10" s="35">
        <f t="shared" si="0"/>
        <v>-9.9999999999994316E-2</v>
      </c>
      <c r="E10" s="5"/>
    </row>
    <row r="11" spans="1:5" outlineLevel="3" x14ac:dyDescent="0.25">
      <c r="A11" s="9" t="s">
        <v>18</v>
      </c>
      <c r="B11" s="23">
        <v>100</v>
      </c>
      <c r="C11" s="12">
        <v>99.9</v>
      </c>
      <c r="D11" s="35">
        <f t="shared" si="0"/>
        <v>-9.9999999999994316E-2</v>
      </c>
      <c r="E11" s="5"/>
    </row>
    <row r="12" spans="1:5" outlineLevel="2" x14ac:dyDescent="0.25">
      <c r="A12" s="7" t="s">
        <v>19</v>
      </c>
      <c r="B12" s="1">
        <f>B13+B16+B21</f>
        <v>15385.400000000001</v>
      </c>
      <c r="C12" s="4">
        <f>C13+C16+C21</f>
        <v>15851.400000000001</v>
      </c>
      <c r="D12" s="35">
        <f t="shared" si="0"/>
        <v>466</v>
      </c>
      <c r="E12" s="5"/>
    </row>
    <row r="13" spans="1:5" s="16" customFormat="1" outlineLevel="3" x14ac:dyDescent="0.25">
      <c r="A13" s="8" t="s">
        <v>20</v>
      </c>
      <c r="B13" s="25">
        <f>B14+B15</f>
        <v>709.1</v>
      </c>
      <c r="C13" s="25">
        <f>C14+C15</f>
        <v>699.5</v>
      </c>
      <c r="D13" s="35">
        <f t="shared" si="0"/>
        <v>-9.6000000000000227</v>
      </c>
      <c r="E13" s="15"/>
    </row>
    <row r="14" spans="1:5" outlineLevel="3" x14ac:dyDescent="0.25">
      <c r="A14" s="9" t="s">
        <v>3</v>
      </c>
      <c r="B14" s="23">
        <v>419.1</v>
      </c>
      <c r="C14" s="12">
        <v>409.5</v>
      </c>
      <c r="D14" s="35">
        <f t="shared" si="0"/>
        <v>-9.6000000000000227</v>
      </c>
      <c r="E14" s="5"/>
    </row>
    <row r="15" spans="1:5" ht="38.25" x14ac:dyDescent="0.25">
      <c r="A15" s="9" t="s">
        <v>4</v>
      </c>
      <c r="B15" s="23">
        <v>290</v>
      </c>
      <c r="C15" s="12">
        <v>290</v>
      </c>
      <c r="D15" s="35">
        <f t="shared" si="0"/>
        <v>0</v>
      </c>
      <c r="E15" s="5"/>
    </row>
    <row r="16" spans="1:5" s="16" customFormat="1" x14ac:dyDescent="0.25">
      <c r="A16" s="8" t="s">
        <v>5</v>
      </c>
      <c r="B16" s="2">
        <f>B17+B18+B19+B20</f>
        <v>10568.300000000001</v>
      </c>
      <c r="C16" s="2">
        <f>C17+C18+C19+C20</f>
        <v>9433.6</v>
      </c>
      <c r="D16" s="35">
        <f t="shared" si="0"/>
        <v>-1134.7000000000007</v>
      </c>
      <c r="E16" s="15"/>
    </row>
    <row r="17" spans="1:5" ht="38.25" outlineLevel="3" x14ac:dyDescent="0.25">
      <c r="A17" s="9" t="s">
        <v>6</v>
      </c>
      <c r="B17" s="23">
        <v>113.6</v>
      </c>
      <c r="C17" s="12">
        <v>28.2</v>
      </c>
      <c r="D17" s="35">
        <f t="shared" si="0"/>
        <v>-85.399999999999991</v>
      </c>
      <c r="E17" s="5"/>
    </row>
    <row r="18" spans="1:5" outlineLevel="3" x14ac:dyDescent="0.25">
      <c r="A18" s="9" t="s">
        <v>7</v>
      </c>
      <c r="B18" s="23">
        <v>9191.9</v>
      </c>
      <c r="C18" s="12">
        <v>7150.3</v>
      </c>
      <c r="D18" s="35">
        <f t="shared" si="0"/>
        <v>-2041.5999999999995</v>
      </c>
      <c r="E18" s="5"/>
    </row>
    <row r="19" spans="1:5" ht="38.25" x14ac:dyDescent="0.25">
      <c r="A19" s="18" t="s">
        <v>92</v>
      </c>
      <c r="B19" s="23">
        <v>1199.7</v>
      </c>
      <c r="C19" s="36">
        <v>2029.6</v>
      </c>
      <c r="D19" s="35">
        <f t="shared" si="0"/>
        <v>829.89999999999986</v>
      </c>
      <c r="E19" s="5"/>
    </row>
    <row r="20" spans="1:5" ht="38.25" x14ac:dyDescent="0.25">
      <c r="A20" s="22" t="s">
        <v>93</v>
      </c>
      <c r="B20" s="23">
        <v>63.1</v>
      </c>
      <c r="C20" s="37">
        <v>225.5</v>
      </c>
      <c r="D20" s="35">
        <f t="shared" si="0"/>
        <v>162.4</v>
      </c>
      <c r="E20" s="5"/>
    </row>
    <row r="21" spans="1:5" s="16" customFormat="1" x14ac:dyDescent="0.25">
      <c r="A21" s="13" t="s">
        <v>8</v>
      </c>
      <c r="B21" s="14">
        <f>B22+B23</f>
        <v>4108</v>
      </c>
      <c r="C21" s="14">
        <f>C22+C23</f>
        <v>5718.3</v>
      </c>
      <c r="D21" s="35">
        <f t="shared" si="0"/>
        <v>1610.3000000000002</v>
      </c>
      <c r="E21" s="15"/>
    </row>
    <row r="22" spans="1:5" ht="38.25" x14ac:dyDescent="0.25">
      <c r="A22" s="22" t="s">
        <v>6</v>
      </c>
      <c r="B22" s="23">
        <v>44.2</v>
      </c>
      <c r="C22" s="37">
        <v>18.3</v>
      </c>
      <c r="D22" s="35">
        <f t="shared" si="0"/>
        <v>-25.900000000000002</v>
      </c>
      <c r="E22" s="5"/>
    </row>
    <row r="23" spans="1:5" outlineLevel="3" x14ac:dyDescent="0.25">
      <c r="A23" s="17" t="s">
        <v>21</v>
      </c>
      <c r="B23" s="23">
        <v>4063.8</v>
      </c>
      <c r="C23" s="38">
        <v>5700</v>
      </c>
      <c r="D23" s="35">
        <f t="shared" si="0"/>
        <v>1636.1999999999998</v>
      </c>
      <c r="E23" s="5"/>
    </row>
    <row r="24" spans="1:5" x14ac:dyDescent="0.25">
      <c r="A24" s="7" t="s">
        <v>22</v>
      </c>
      <c r="B24" s="1">
        <f>B25</f>
        <v>30</v>
      </c>
      <c r="C24" s="4">
        <f t="shared" ref="C24" si="1">C25</f>
        <v>30</v>
      </c>
      <c r="D24" s="35">
        <f t="shared" si="0"/>
        <v>0</v>
      </c>
      <c r="E24" s="5"/>
    </row>
    <row r="25" spans="1:5" s="16" customFormat="1" ht="25.5" outlineLevel="2" x14ac:dyDescent="0.25">
      <c r="A25" s="8" t="s">
        <v>23</v>
      </c>
      <c r="B25" s="2">
        <f>B26</f>
        <v>30</v>
      </c>
      <c r="C25" s="2">
        <f>C26</f>
        <v>30</v>
      </c>
      <c r="D25" s="35">
        <f t="shared" si="0"/>
        <v>0</v>
      </c>
      <c r="E25" s="15"/>
    </row>
    <row r="26" spans="1:5" ht="25.5" x14ac:dyDescent="0.25">
      <c r="A26" s="9" t="s">
        <v>94</v>
      </c>
      <c r="B26" s="23">
        <v>30</v>
      </c>
      <c r="C26" s="12">
        <v>30</v>
      </c>
      <c r="D26" s="35">
        <f t="shared" si="0"/>
        <v>0</v>
      </c>
      <c r="E26" s="5"/>
    </row>
    <row r="27" spans="1:5" x14ac:dyDescent="0.25">
      <c r="A27" s="47" t="s">
        <v>24</v>
      </c>
      <c r="B27" s="48">
        <f>B28</f>
        <v>2010.6999999999998</v>
      </c>
      <c r="C27" s="49">
        <f>C28</f>
        <v>4793.7999999999993</v>
      </c>
      <c r="D27" s="46">
        <f t="shared" si="0"/>
        <v>2783.0999999999995</v>
      </c>
      <c r="E27" s="5"/>
    </row>
    <row r="28" spans="1:5" s="16" customFormat="1" ht="25.5" outlineLevel="1" x14ac:dyDescent="0.25">
      <c r="A28" s="8" t="s">
        <v>25</v>
      </c>
      <c r="B28" s="2">
        <f>B29+B30+B31+B32</f>
        <v>2010.6999999999998</v>
      </c>
      <c r="C28" s="2">
        <f>C29+C30+C31+C32</f>
        <v>4793.7999999999993</v>
      </c>
      <c r="D28" s="35">
        <f t="shared" si="0"/>
        <v>2783.0999999999995</v>
      </c>
      <c r="E28" s="15"/>
    </row>
    <row r="29" spans="1:5" ht="25.5" outlineLevel="1" x14ac:dyDescent="0.25">
      <c r="A29" s="9" t="s">
        <v>26</v>
      </c>
      <c r="B29" s="23">
        <v>1645.3</v>
      </c>
      <c r="C29" s="12">
        <v>1476.6</v>
      </c>
      <c r="D29" s="35">
        <f t="shared" si="0"/>
        <v>-168.70000000000005</v>
      </c>
      <c r="E29" s="5"/>
    </row>
    <row r="30" spans="1:5" ht="54" customHeight="1" outlineLevel="1" x14ac:dyDescent="0.25">
      <c r="A30" s="9" t="s">
        <v>135</v>
      </c>
      <c r="B30" s="23">
        <v>365.4</v>
      </c>
      <c r="C30" s="12">
        <v>407.5</v>
      </c>
      <c r="D30" s="35">
        <f t="shared" si="0"/>
        <v>42.100000000000023</v>
      </c>
      <c r="E30" s="5"/>
    </row>
    <row r="31" spans="1:5" ht="33" customHeight="1" outlineLevel="1" x14ac:dyDescent="0.25">
      <c r="A31" s="9" t="s">
        <v>95</v>
      </c>
      <c r="B31" s="23">
        <v>0</v>
      </c>
      <c r="C31" s="12">
        <v>2618.6999999999998</v>
      </c>
      <c r="D31" s="35">
        <f t="shared" si="0"/>
        <v>2618.6999999999998</v>
      </c>
      <c r="E31" s="5"/>
    </row>
    <row r="32" spans="1:5" ht="33" customHeight="1" outlineLevel="1" x14ac:dyDescent="0.25">
      <c r="A32" s="9" t="s">
        <v>96</v>
      </c>
      <c r="B32" s="23">
        <v>0</v>
      </c>
      <c r="C32" s="12">
        <v>291</v>
      </c>
      <c r="D32" s="35">
        <f t="shared" si="0"/>
        <v>291</v>
      </c>
      <c r="E32" s="5"/>
    </row>
    <row r="33" spans="1:5" ht="27" x14ac:dyDescent="0.25">
      <c r="A33" s="47" t="s">
        <v>27</v>
      </c>
      <c r="B33" s="48">
        <f>B34+B49+B61+B71+B58</f>
        <v>131940</v>
      </c>
      <c r="C33" s="49">
        <f>C34+C49+C58+C61+C71</f>
        <v>182380.1</v>
      </c>
      <c r="D33" s="46">
        <f t="shared" si="0"/>
        <v>50440.100000000006</v>
      </c>
      <c r="E33" s="5"/>
    </row>
    <row r="34" spans="1:5" outlineLevel="1" x14ac:dyDescent="0.25">
      <c r="A34" s="7" t="s">
        <v>28</v>
      </c>
      <c r="B34" s="1">
        <f>B35+B46</f>
        <v>40587.699999999997</v>
      </c>
      <c r="C34" s="1">
        <f>C35+C46</f>
        <v>81271.900000000009</v>
      </c>
      <c r="D34" s="35">
        <f>C34-B34</f>
        <v>40684.200000000012</v>
      </c>
      <c r="E34" s="5"/>
    </row>
    <row r="35" spans="1:5" s="16" customFormat="1" outlineLevel="2" x14ac:dyDescent="0.25">
      <c r="A35" s="8" t="s">
        <v>29</v>
      </c>
      <c r="B35" s="2">
        <f>B36+B37+B38+B39+B40+B41+B42+B43+B44+B45</f>
        <v>40587.699999999997</v>
      </c>
      <c r="C35" s="2">
        <f>C36+C37+C38+C39+C40+C41+C42+C43+C44+C45</f>
        <v>61405.200000000004</v>
      </c>
      <c r="D35" s="35">
        <f t="shared" ref="D35:D48" si="2">C35-B35</f>
        <v>20817.500000000007</v>
      </c>
      <c r="E35" s="15"/>
    </row>
    <row r="36" spans="1:5" outlineLevel="2" x14ac:dyDescent="0.25">
      <c r="A36" s="9" t="s">
        <v>30</v>
      </c>
      <c r="B36" s="23">
        <v>600</v>
      </c>
      <c r="C36" s="12">
        <v>1330</v>
      </c>
      <c r="D36" s="35">
        <f t="shared" si="2"/>
        <v>730</v>
      </c>
      <c r="E36" s="5"/>
    </row>
    <row r="37" spans="1:5" ht="25.5" outlineLevel="2" x14ac:dyDescent="0.25">
      <c r="A37" s="9" t="s">
        <v>97</v>
      </c>
      <c r="B37" s="23">
        <v>0</v>
      </c>
      <c r="C37" s="12">
        <v>84</v>
      </c>
      <c r="D37" s="35">
        <f t="shared" si="2"/>
        <v>84</v>
      </c>
      <c r="E37" s="5"/>
    </row>
    <row r="38" spans="1:5" ht="25.5" outlineLevel="3" x14ac:dyDescent="0.25">
      <c r="A38" s="9" t="s">
        <v>136</v>
      </c>
      <c r="B38" s="23">
        <v>0</v>
      </c>
      <c r="C38" s="12">
        <v>5500</v>
      </c>
      <c r="D38" s="35">
        <f t="shared" si="2"/>
        <v>5500</v>
      </c>
      <c r="E38" s="5"/>
    </row>
    <row r="39" spans="1:5" outlineLevel="3" x14ac:dyDescent="0.25">
      <c r="A39" s="9" t="s">
        <v>31</v>
      </c>
      <c r="B39" s="23">
        <v>21306.1</v>
      </c>
      <c r="C39" s="12">
        <v>32662.7</v>
      </c>
      <c r="D39" s="35">
        <f t="shared" si="2"/>
        <v>11356.600000000002</v>
      </c>
      <c r="E39" s="5"/>
    </row>
    <row r="40" spans="1:5" ht="25.5" outlineLevel="3" x14ac:dyDescent="0.25">
      <c r="A40" s="9" t="s">
        <v>98</v>
      </c>
      <c r="B40" s="23">
        <v>0</v>
      </c>
      <c r="C40" s="12">
        <v>305.3</v>
      </c>
      <c r="D40" s="35">
        <f t="shared" si="2"/>
        <v>305.3</v>
      </c>
      <c r="E40" s="5"/>
    </row>
    <row r="41" spans="1:5" x14ac:dyDescent="0.25">
      <c r="A41" s="9" t="s">
        <v>32</v>
      </c>
      <c r="B41" s="23">
        <v>1388.2</v>
      </c>
      <c r="C41" s="12">
        <v>1583.2</v>
      </c>
      <c r="D41" s="35">
        <f t="shared" si="2"/>
        <v>195</v>
      </c>
      <c r="E41" s="5"/>
    </row>
    <row r="42" spans="1:5" x14ac:dyDescent="0.25">
      <c r="A42" s="9" t="s">
        <v>33</v>
      </c>
      <c r="B42" s="23">
        <v>3957.9</v>
      </c>
      <c r="C42" s="12">
        <v>4697.3</v>
      </c>
      <c r="D42" s="35">
        <f t="shared" si="2"/>
        <v>739.40000000000009</v>
      </c>
      <c r="E42" s="5"/>
    </row>
    <row r="43" spans="1:5" x14ac:dyDescent="0.25">
      <c r="A43" s="9" t="s">
        <v>34</v>
      </c>
      <c r="B43" s="23">
        <v>7190</v>
      </c>
      <c r="C43" s="12">
        <v>6788.5</v>
      </c>
      <c r="D43" s="35">
        <f t="shared" si="2"/>
        <v>-401.5</v>
      </c>
      <c r="E43" s="5"/>
    </row>
    <row r="44" spans="1:5" ht="51" x14ac:dyDescent="0.25">
      <c r="A44" s="21" t="s">
        <v>82</v>
      </c>
      <c r="B44" s="23">
        <v>5608</v>
      </c>
      <c r="C44" s="12">
        <v>6394.3</v>
      </c>
      <c r="D44" s="35">
        <f t="shared" si="2"/>
        <v>786.30000000000018</v>
      </c>
      <c r="E44" s="5"/>
    </row>
    <row r="45" spans="1:5" ht="25.5" x14ac:dyDescent="0.25">
      <c r="A45" s="9" t="s">
        <v>99</v>
      </c>
      <c r="B45" s="23">
        <v>537.5</v>
      </c>
      <c r="C45" s="12">
        <v>2059.9</v>
      </c>
      <c r="D45" s="35">
        <f t="shared" si="2"/>
        <v>1522.4</v>
      </c>
      <c r="E45" s="5"/>
    </row>
    <row r="46" spans="1:5" s="16" customFormat="1" outlineLevel="2" x14ac:dyDescent="0.25">
      <c r="A46" s="8" t="s">
        <v>100</v>
      </c>
      <c r="B46" s="2">
        <f>B47+B48</f>
        <v>0</v>
      </c>
      <c r="C46" s="2">
        <f>C47+C48</f>
        <v>19866.7</v>
      </c>
      <c r="D46" s="35">
        <f t="shared" si="2"/>
        <v>19866.7</v>
      </c>
      <c r="E46" s="15"/>
    </row>
    <row r="47" spans="1:5" ht="38.25" outlineLevel="2" x14ac:dyDescent="0.25">
      <c r="A47" s="9" t="s">
        <v>101</v>
      </c>
      <c r="B47" s="23">
        <v>0</v>
      </c>
      <c r="C47" s="12">
        <v>17880</v>
      </c>
      <c r="D47" s="35">
        <f t="shared" si="2"/>
        <v>17880</v>
      </c>
      <c r="E47" s="5"/>
    </row>
    <row r="48" spans="1:5" ht="25.5" outlineLevel="2" x14ac:dyDescent="0.25">
      <c r="A48" s="9" t="s">
        <v>102</v>
      </c>
      <c r="B48" s="23">
        <v>0</v>
      </c>
      <c r="C48" s="12">
        <v>1986.7</v>
      </c>
      <c r="D48" s="35">
        <f t="shared" si="2"/>
        <v>1986.7</v>
      </c>
      <c r="E48" s="5"/>
    </row>
    <row r="49" spans="1:5" ht="15.75" customHeight="1" x14ac:dyDescent="0.25">
      <c r="A49" s="7" t="s">
        <v>35</v>
      </c>
      <c r="B49" s="4">
        <f>B50</f>
        <v>37095.199999999997</v>
      </c>
      <c r="C49" s="4">
        <f>C50</f>
        <v>38246.1</v>
      </c>
      <c r="D49" s="35">
        <f t="shared" ref="D49:D58" si="3">C49-B49</f>
        <v>1150.9000000000015</v>
      </c>
      <c r="E49" s="5"/>
    </row>
    <row r="50" spans="1:5" s="16" customFormat="1" outlineLevel="2" x14ac:dyDescent="0.25">
      <c r="A50" s="40" t="s">
        <v>36</v>
      </c>
      <c r="B50" s="61">
        <f>B51+B52+B53+B54+B55+B56+B57</f>
        <v>37095.199999999997</v>
      </c>
      <c r="C50" s="61">
        <f>C51+C52+C53+C54+C55+C56+C57</f>
        <v>38246.1</v>
      </c>
      <c r="D50" s="35">
        <f t="shared" si="3"/>
        <v>1150.9000000000015</v>
      </c>
      <c r="E50" s="15"/>
    </row>
    <row r="51" spans="1:5" ht="25.5" outlineLevel="2" x14ac:dyDescent="0.25">
      <c r="A51" s="22" t="s">
        <v>37</v>
      </c>
      <c r="B51" s="23">
        <v>19652.400000000001</v>
      </c>
      <c r="C51" s="37">
        <v>19186.400000000001</v>
      </c>
      <c r="D51" s="35">
        <f t="shared" si="3"/>
        <v>-466</v>
      </c>
      <c r="E51" s="5"/>
    </row>
    <row r="52" spans="1:5" ht="25.5" outlineLevel="2" x14ac:dyDescent="0.25">
      <c r="A52" s="22" t="s">
        <v>38</v>
      </c>
      <c r="B52" s="23">
        <v>2010.4</v>
      </c>
      <c r="C52" s="37">
        <v>507.5</v>
      </c>
      <c r="D52" s="35">
        <f t="shared" si="3"/>
        <v>-1502.9</v>
      </c>
      <c r="E52" s="5"/>
    </row>
    <row r="53" spans="1:5" outlineLevel="3" x14ac:dyDescent="0.25">
      <c r="A53" s="60" t="s">
        <v>39</v>
      </c>
      <c r="B53" s="23">
        <v>249.1</v>
      </c>
      <c r="C53" s="37">
        <v>435.8</v>
      </c>
      <c r="D53" s="35">
        <f t="shared" si="3"/>
        <v>186.70000000000002</v>
      </c>
      <c r="E53" s="5"/>
    </row>
    <row r="54" spans="1:5" ht="40.5" customHeight="1" outlineLevel="2" x14ac:dyDescent="0.25">
      <c r="A54" s="22" t="s">
        <v>103</v>
      </c>
      <c r="B54" s="23">
        <v>13183.3</v>
      </c>
      <c r="C54" s="37">
        <v>11116.4</v>
      </c>
      <c r="D54" s="35">
        <f t="shared" si="3"/>
        <v>-2066.8999999999996</v>
      </c>
      <c r="E54" s="5"/>
    </row>
    <row r="55" spans="1:5" ht="66" customHeight="1" outlineLevel="2" x14ac:dyDescent="0.25">
      <c r="A55" s="22" t="s">
        <v>104</v>
      </c>
      <c r="B55" s="23">
        <v>0</v>
      </c>
      <c r="C55" s="37">
        <v>0</v>
      </c>
      <c r="D55" s="35">
        <f t="shared" si="3"/>
        <v>0</v>
      </c>
      <c r="E55" s="5"/>
    </row>
    <row r="56" spans="1:5" ht="43.5" customHeight="1" outlineLevel="2" x14ac:dyDescent="0.25">
      <c r="A56" s="22" t="s">
        <v>105</v>
      </c>
      <c r="B56" s="23">
        <v>2000</v>
      </c>
      <c r="C56" s="37">
        <v>7000</v>
      </c>
      <c r="D56" s="35">
        <f t="shared" si="3"/>
        <v>5000</v>
      </c>
      <c r="E56" s="5"/>
    </row>
    <row r="57" spans="1:5" ht="54.75" customHeight="1" outlineLevel="2" x14ac:dyDescent="0.25">
      <c r="A57" s="22" t="s">
        <v>106</v>
      </c>
      <c r="B57" s="23">
        <v>0</v>
      </c>
      <c r="C57" s="37">
        <v>0</v>
      </c>
      <c r="D57" s="35">
        <f t="shared" si="3"/>
        <v>0</v>
      </c>
      <c r="E57" s="5"/>
    </row>
    <row r="58" spans="1:5" ht="27" x14ac:dyDescent="0.25">
      <c r="A58" s="62" t="s">
        <v>40</v>
      </c>
      <c r="B58" s="65">
        <f>B59</f>
        <v>0</v>
      </c>
      <c r="C58" s="66">
        <f>C59</f>
        <v>24</v>
      </c>
      <c r="D58" s="35">
        <f t="shared" si="3"/>
        <v>24</v>
      </c>
      <c r="E58" s="5"/>
    </row>
    <row r="59" spans="1:5" s="16" customFormat="1" ht="25.5" outlineLevel="2" x14ac:dyDescent="0.25">
      <c r="A59" s="63" t="s">
        <v>41</v>
      </c>
      <c r="B59" s="64">
        <f>B60</f>
        <v>0</v>
      </c>
      <c r="C59" s="20">
        <f>C60</f>
        <v>24</v>
      </c>
      <c r="D59" s="35">
        <f t="shared" ref="D59" si="4">C59-B59</f>
        <v>24</v>
      </c>
      <c r="E59" s="15"/>
    </row>
    <row r="60" spans="1:5" ht="25.5" outlineLevel="2" x14ac:dyDescent="0.25">
      <c r="A60" s="17" t="s">
        <v>42</v>
      </c>
      <c r="B60" s="23">
        <v>0</v>
      </c>
      <c r="C60" s="38">
        <v>24</v>
      </c>
      <c r="D60" s="35">
        <f t="shared" ref="D60:D91" si="5">C60-B60</f>
        <v>24</v>
      </c>
      <c r="E60" s="5"/>
    </row>
    <row r="61" spans="1:5" x14ac:dyDescent="0.25">
      <c r="A61" s="7" t="s">
        <v>43</v>
      </c>
      <c r="B61" s="4">
        <f>B62+B68</f>
        <v>41145.4</v>
      </c>
      <c r="C61" s="4">
        <f>C62+C68</f>
        <v>29915</v>
      </c>
      <c r="D61" s="35">
        <f t="shared" si="5"/>
        <v>-11230.400000000001</v>
      </c>
      <c r="E61" s="5"/>
    </row>
    <row r="62" spans="1:5" s="16" customFormat="1" ht="27.75" customHeight="1" outlineLevel="2" x14ac:dyDescent="0.25">
      <c r="A62" s="8" t="s">
        <v>44</v>
      </c>
      <c r="B62" s="2">
        <f>B63+B65+B66+B67+B64</f>
        <v>35066.800000000003</v>
      </c>
      <c r="C62" s="2">
        <f>C63+C65+C66+C67+C64</f>
        <v>22927.8</v>
      </c>
      <c r="D62" s="35">
        <f t="shared" si="5"/>
        <v>-12139.000000000004</v>
      </c>
      <c r="E62" s="15"/>
    </row>
    <row r="63" spans="1:5" s="26" customFormat="1" ht="25.5" customHeight="1" outlineLevel="2" x14ac:dyDescent="0.25">
      <c r="A63" s="9" t="s">
        <v>1</v>
      </c>
      <c r="B63" s="23">
        <v>18455</v>
      </c>
      <c r="C63" s="12">
        <v>10600</v>
      </c>
      <c r="D63" s="35">
        <f t="shared" si="5"/>
        <v>-7855</v>
      </c>
      <c r="E63" s="41"/>
    </row>
    <row r="64" spans="1:5" ht="25.5" x14ac:dyDescent="0.25">
      <c r="A64" s="9" t="s">
        <v>149</v>
      </c>
      <c r="B64" s="23">
        <v>0</v>
      </c>
      <c r="C64" s="12">
        <v>1373.1</v>
      </c>
      <c r="D64" s="35">
        <f t="shared" si="5"/>
        <v>1373.1</v>
      </c>
      <c r="E64" s="5"/>
    </row>
    <row r="65" spans="1:5" ht="51" x14ac:dyDescent="0.25">
      <c r="A65" s="9" t="s">
        <v>89</v>
      </c>
      <c r="B65" s="23">
        <v>16611.8</v>
      </c>
      <c r="C65" s="12">
        <v>2450</v>
      </c>
      <c r="D65" s="35">
        <f t="shared" si="5"/>
        <v>-14161.8</v>
      </c>
      <c r="E65" s="5"/>
    </row>
    <row r="66" spans="1:5" ht="38.25" x14ac:dyDescent="0.25">
      <c r="A66" s="9" t="s">
        <v>107</v>
      </c>
      <c r="B66" s="23">
        <v>0</v>
      </c>
      <c r="C66" s="12">
        <v>2191.4</v>
      </c>
      <c r="D66" s="35">
        <f t="shared" si="5"/>
        <v>2191.4</v>
      </c>
      <c r="E66" s="5"/>
    </row>
    <row r="67" spans="1:5" ht="25.5" x14ac:dyDescent="0.25">
      <c r="A67" s="9" t="s">
        <v>137</v>
      </c>
      <c r="B67" s="23">
        <v>0</v>
      </c>
      <c r="C67" s="12">
        <v>6313.3</v>
      </c>
      <c r="D67" s="35">
        <f t="shared" si="5"/>
        <v>6313.3</v>
      </c>
      <c r="E67" s="5"/>
    </row>
    <row r="68" spans="1:5" s="16" customFormat="1" x14ac:dyDescent="0.25">
      <c r="A68" s="8" t="s">
        <v>9</v>
      </c>
      <c r="B68" s="23">
        <f>B69+B70</f>
        <v>6078.5999999999995</v>
      </c>
      <c r="C68" s="23">
        <f>C69+C70</f>
        <v>6987.2</v>
      </c>
      <c r="D68" s="35">
        <f t="shared" si="5"/>
        <v>908.60000000000036</v>
      </c>
      <c r="E68" s="15"/>
    </row>
    <row r="69" spans="1:5" s="16" customFormat="1" ht="38.25" x14ac:dyDescent="0.25">
      <c r="A69" s="9" t="s">
        <v>108</v>
      </c>
      <c r="B69" s="23">
        <v>5774.7</v>
      </c>
      <c r="C69" s="3">
        <v>6288.5</v>
      </c>
      <c r="D69" s="35">
        <f t="shared" si="5"/>
        <v>513.80000000000018</v>
      </c>
      <c r="E69" s="15"/>
    </row>
    <row r="70" spans="1:5" ht="38.25" x14ac:dyDescent="0.25">
      <c r="A70" s="9" t="s">
        <v>109</v>
      </c>
      <c r="B70" s="23">
        <v>303.89999999999998</v>
      </c>
      <c r="C70" s="12">
        <v>698.7</v>
      </c>
      <c r="D70" s="35">
        <f t="shared" si="5"/>
        <v>394.80000000000007</v>
      </c>
      <c r="E70" s="5"/>
    </row>
    <row r="71" spans="1:5" ht="27" x14ac:dyDescent="0.25">
      <c r="A71" s="7" t="s">
        <v>45</v>
      </c>
      <c r="B71" s="1">
        <f>B72</f>
        <v>13111.699999999999</v>
      </c>
      <c r="C71" s="4">
        <f>C72</f>
        <v>32923.100000000006</v>
      </c>
      <c r="D71" s="35">
        <f t="shared" si="5"/>
        <v>19811.400000000009</v>
      </c>
      <c r="E71" s="5"/>
    </row>
    <row r="72" spans="1:5" s="16" customFormat="1" ht="25.5" outlineLevel="2" x14ac:dyDescent="0.25">
      <c r="A72" s="8" t="s">
        <v>10</v>
      </c>
      <c r="B72" s="2">
        <f>B73+B74+B75+B77+B78+B79+B80+B81+B82+B83+B84+B85+B86+B87+B88+B89+B90+B91+B92+B93+B94+B95+B96+B97+B98+B99+B100+B101+B102+B103+B104+B105+B106</f>
        <v>13111.699999999999</v>
      </c>
      <c r="C72" s="2">
        <f>C73+C74+C75+C77+C78+C79+C80+C81+C82+C83+C84+C85+C86+C87+C88+C89+C90+C91+C92+C93+C94+C95+C96+C97+C98+C99+C100+C101+C102+C103+C104+C105+C106+C76</f>
        <v>32923.100000000006</v>
      </c>
      <c r="D72" s="35">
        <f t="shared" si="5"/>
        <v>19811.400000000009</v>
      </c>
      <c r="E72" s="15"/>
    </row>
    <row r="73" spans="1:5" outlineLevel="3" x14ac:dyDescent="0.25">
      <c r="A73" s="18" t="s">
        <v>11</v>
      </c>
      <c r="B73" s="23">
        <v>435</v>
      </c>
      <c r="C73" s="12">
        <v>772.4</v>
      </c>
      <c r="D73" s="35">
        <f t="shared" si="5"/>
        <v>337.4</v>
      </c>
      <c r="E73" s="5"/>
    </row>
    <row r="74" spans="1:5" ht="51.75" customHeight="1" x14ac:dyDescent="0.25">
      <c r="A74" s="67" t="s">
        <v>138</v>
      </c>
      <c r="B74" s="23">
        <v>244</v>
      </c>
      <c r="C74" s="12">
        <v>0</v>
      </c>
      <c r="D74" s="35">
        <f t="shared" si="5"/>
        <v>-244</v>
      </c>
      <c r="E74" s="5"/>
    </row>
    <row r="75" spans="1:5" ht="70.5" customHeight="1" outlineLevel="2" x14ac:dyDescent="0.25">
      <c r="A75" s="9" t="s">
        <v>46</v>
      </c>
      <c r="B75" s="23">
        <v>475</v>
      </c>
      <c r="C75" s="12">
        <v>6890</v>
      </c>
      <c r="D75" s="35">
        <f t="shared" si="5"/>
        <v>6415</v>
      </c>
      <c r="E75" s="5"/>
    </row>
    <row r="76" spans="1:5" ht="76.5" x14ac:dyDescent="0.25">
      <c r="A76" s="9" t="s">
        <v>150</v>
      </c>
      <c r="B76" s="23">
        <v>0</v>
      </c>
      <c r="C76" s="12">
        <v>2500</v>
      </c>
      <c r="D76" s="35">
        <f t="shared" si="5"/>
        <v>2500</v>
      </c>
      <c r="E76" s="5"/>
    </row>
    <row r="77" spans="1:5" ht="38.25" x14ac:dyDescent="0.25">
      <c r="A77" s="9" t="s">
        <v>110</v>
      </c>
      <c r="B77" s="23">
        <v>477.7</v>
      </c>
      <c r="C77" s="12">
        <v>488.9</v>
      </c>
      <c r="D77" s="35">
        <f t="shared" si="5"/>
        <v>11.199999999999989</v>
      </c>
      <c r="E77" s="5"/>
    </row>
    <row r="78" spans="1:5" ht="38.25" x14ac:dyDescent="0.25">
      <c r="A78" s="9" t="s">
        <v>111</v>
      </c>
      <c r="B78" s="23">
        <v>0</v>
      </c>
      <c r="C78" s="12">
        <v>850</v>
      </c>
      <c r="D78" s="35">
        <f t="shared" si="5"/>
        <v>850</v>
      </c>
      <c r="E78" s="5"/>
    </row>
    <row r="79" spans="1:5" ht="38.25" x14ac:dyDescent="0.25">
      <c r="A79" s="9" t="s">
        <v>112</v>
      </c>
      <c r="B79" s="68">
        <v>0</v>
      </c>
      <c r="C79" s="12">
        <v>450</v>
      </c>
      <c r="D79" s="35">
        <f t="shared" si="5"/>
        <v>450</v>
      </c>
      <c r="E79" s="5"/>
    </row>
    <row r="80" spans="1:5" ht="38.25" x14ac:dyDescent="0.25">
      <c r="A80" s="9" t="s">
        <v>113</v>
      </c>
      <c r="B80" s="68">
        <v>0</v>
      </c>
      <c r="C80" s="12">
        <v>850</v>
      </c>
      <c r="D80" s="35">
        <f t="shared" si="5"/>
        <v>850</v>
      </c>
      <c r="E80" s="5"/>
    </row>
    <row r="81" spans="1:5" ht="38.25" x14ac:dyDescent="0.25">
      <c r="A81" s="9" t="s">
        <v>114</v>
      </c>
      <c r="B81" s="68">
        <v>0</v>
      </c>
      <c r="C81" s="12">
        <v>300</v>
      </c>
      <c r="D81" s="35">
        <f t="shared" si="5"/>
        <v>300</v>
      </c>
      <c r="E81" s="5"/>
    </row>
    <row r="82" spans="1:5" ht="42.75" customHeight="1" x14ac:dyDescent="0.25">
      <c r="A82" s="9" t="s">
        <v>115</v>
      </c>
      <c r="B82" s="68">
        <v>0</v>
      </c>
      <c r="C82" s="12">
        <v>300</v>
      </c>
      <c r="D82" s="35">
        <f t="shared" si="5"/>
        <v>300</v>
      </c>
      <c r="E82" s="5"/>
    </row>
    <row r="83" spans="1:5" ht="38.25" x14ac:dyDescent="0.25">
      <c r="A83" s="9" t="s">
        <v>116</v>
      </c>
      <c r="B83" s="68">
        <v>0</v>
      </c>
      <c r="C83" s="12">
        <v>400</v>
      </c>
      <c r="D83" s="35">
        <f t="shared" si="5"/>
        <v>400</v>
      </c>
      <c r="E83" s="5"/>
    </row>
    <row r="84" spans="1:5" ht="38.25" x14ac:dyDescent="0.25">
      <c r="A84" s="9" t="s">
        <v>117</v>
      </c>
      <c r="B84" s="68">
        <v>0</v>
      </c>
      <c r="C84" s="12">
        <v>450</v>
      </c>
      <c r="D84" s="35">
        <f t="shared" si="5"/>
        <v>450</v>
      </c>
      <c r="E84" s="5"/>
    </row>
    <row r="85" spans="1:5" ht="51" x14ac:dyDescent="0.25">
      <c r="A85" s="9" t="s">
        <v>118</v>
      </c>
      <c r="B85" s="68">
        <v>0</v>
      </c>
      <c r="C85" s="12">
        <v>300</v>
      </c>
      <c r="D85" s="35">
        <f t="shared" si="5"/>
        <v>300</v>
      </c>
      <c r="E85" s="5"/>
    </row>
    <row r="86" spans="1:5" ht="25.5" x14ac:dyDescent="0.25">
      <c r="A86" s="9" t="s">
        <v>139</v>
      </c>
      <c r="B86" s="68">
        <v>350</v>
      </c>
      <c r="C86" s="12">
        <v>0</v>
      </c>
      <c r="D86" s="35">
        <f t="shared" si="5"/>
        <v>-350</v>
      </c>
      <c r="E86" s="5"/>
    </row>
    <row r="87" spans="1:5" ht="25.5" x14ac:dyDescent="0.25">
      <c r="A87" s="9" t="s">
        <v>140</v>
      </c>
      <c r="B87" s="68">
        <v>100</v>
      </c>
      <c r="C87" s="12">
        <v>0</v>
      </c>
      <c r="D87" s="35">
        <f t="shared" si="5"/>
        <v>-100</v>
      </c>
      <c r="E87" s="5"/>
    </row>
    <row r="88" spans="1:5" ht="25.5" x14ac:dyDescent="0.25">
      <c r="A88" s="9" t="s">
        <v>141</v>
      </c>
      <c r="B88" s="68">
        <v>750</v>
      </c>
      <c r="C88" s="12">
        <v>0</v>
      </c>
      <c r="D88" s="35">
        <f t="shared" si="5"/>
        <v>-750</v>
      </c>
      <c r="E88" s="5"/>
    </row>
    <row r="89" spans="1:5" ht="25.5" x14ac:dyDescent="0.25">
      <c r="A89" s="9" t="s">
        <v>142</v>
      </c>
      <c r="B89" s="68">
        <v>200</v>
      </c>
      <c r="C89" s="12">
        <v>0</v>
      </c>
      <c r="D89" s="35">
        <f t="shared" si="5"/>
        <v>-200</v>
      </c>
      <c r="E89" s="5"/>
    </row>
    <row r="90" spans="1:5" ht="25.5" x14ac:dyDescent="0.25">
      <c r="A90" s="9" t="s">
        <v>143</v>
      </c>
      <c r="B90" s="68">
        <v>300</v>
      </c>
      <c r="C90" s="12">
        <v>0</v>
      </c>
      <c r="D90" s="35">
        <f t="shared" si="5"/>
        <v>-300</v>
      </c>
      <c r="E90" s="5"/>
    </row>
    <row r="91" spans="1:5" ht="25.5" x14ac:dyDescent="0.25">
      <c r="A91" s="9" t="s">
        <v>144</v>
      </c>
      <c r="B91" s="68">
        <v>300</v>
      </c>
      <c r="C91" s="12">
        <v>0</v>
      </c>
      <c r="D91" s="35">
        <f t="shared" si="5"/>
        <v>-300</v>
      </c>
      <c r="E91" s="5"/>
    </row>
    <row r="92" spans="1:5" ht="25.5" x14ac:dyDescent="0.25">
      <c r="A92" s="9" t="s">
        <v>47</v>
      </c>
      <c r="B92" s="23">
        <v>601.9</v>
      </c>
      <c r="C92" s="12">
        <v>731.6</v>
      </c>
      <c r="D92" s="35">
        <f t="shared" ref="D92:D123" si="6">C92-B92</f>
        <v>129.70000000000005</v>
      </c>
      <c r="E92" s="5"/>
    </row>
    <row r="93" spans="1:5" ht="25.5" x14ac:dyDescent="0.25">
      <c r="A93" s="9" t="s">
        <v>119</v>
      </c>
      <c r="B93" s="68">
        <v>0</v>
      </c>
      <c r="C93" s="12">
        <v>3485.2</v>
      </c>
      <c r="D93" s="35">
        <f t="shared" si="6"/>
        <v>3485.2</v>
      </c>
      <c r="E93" s="5"/>
    </row>
    <row r="94" spans="1:5" ht="25.5" x14ac:dyDescent="0.25">
      <c r="A94" s="9" t="s">
        <v>120</v>
      </c>
      <c r="B94" s="68">
        <v>0</v>
      </c>
      <c r="C94" s="12">
        <v>2321.9</v>
      </c>
      <c r="D94" s="35">
        <f t="shared" si="6"/>
        <v>2321.9</v>
      </c>
      <c r="E94" s="5"/>
    </row>
    <row r="95" spans="1:5" ht="25.5" x14ac:dyDescent="0.25">
      <c r="A95" s="9" t="s">
        <v>121</v>
      </c>
      <c r="B95" s="68">
        <v>0</v>
      </c>
      <c r="C95" s="12">
        <v>4280.1000000000004</v>
      </c>
      <c r="D95" s="35">
        <f t="shared" si="6"/>
        <v>4280.1000000000004</v>
      </c>
      <c r="E95" s="5"/>
    </row>
    <row r="96" spans="1:5" ht="25.5" x14ac:dyDescent="0.25">
      <c r="A96" s="9" t="s">
        <v>122</v>
      </c>
      <c r="B96" s="68">
        <v>0</v>
      </c>
      <c r="C96" s="12">
        <v>1351.4</v>
      </c>
      <c r="D96" s="35">
        <f t="shared" si="6"/>
        <v>1351.4</v>
      </c>
      <c r="E96" s="5"/>
    </row>
    <row r="97" spans="1:5" ht="38.25" x14ac:dyDescent="0.25">
      <c r="A97" s="9" t="s">
        <v>123</v>
      </c>
      <c r="B97" s="68">
        <v>0</v>
      </c>
      <c r="C97" s="12">
        <v>1492.4</v>
      </c>
      <c r="D97" s="35">
        <f t="shared" si="6"/>
        <v>1492.4</v>
      </c>
      <c r="E97" s="5"/>
    </row>
    <row r="98" spans="1:5" ht="25.5" x14ac:dyDescent="0.25">
      <c r="A98" s="9" t="s">
        <v>124</v>
      </c>
      <c r="B98" s="68">
        <v>0</v>
      </c>
      <c r="C98" s="12">
        <v>1641.4</v>
      </c>
      <c r="D98" s="35">
        <f t="shared" si="6"/>
        <v>1641.4</v>
      </c>
      <c r="E98" s="5"/>
    </row>
    <row r="99" spans="1:5" ht="25.5" x14ac:dyDescent="0.25">
      <c r="A99" s="9" t="s">
        <v>125</v>
      </c>
      <c r="B99" s="68">
        <v>0</v>
      </c>
      <c r="C99" s="12">
        <v>2212.9</v>
      </c>
      <c r="D99" s="35">
        <f t="shared" si="6"/>
        <v>2212.9</v>
      </c>
      <c r="E99" s="5"/>
    </row>
    <row r="100" spans="1:5" ht="38.25" x14ac:dyDescent="0.25">
      <c r="A100" s="9" t="s">
        <v>126</v>
      </c>
      <c r="B100" s="68">
        <v>0</v>
      </c>
      <c r="C100" s="12">
        <v>854.9</v>
      </c>
      <c r="D100" s="35">
        <f t="shared" si="6"/>
        <v>854.9</v>
      </c>
      <c r="E100" s="5"/>
    </row>
    <row r="101" spans="1:5" ht="25.5" x14ac:dyDescent="0.25">
      <c r="A101" s="69" t="s">
        <v>83</v>
      </c>
      <c r="B101" s="23">
        <v>1617</v>
      </c>
      <c r="C101" s="12">
        <v>0</v>
      </c>
      <c r="D101" s="35">
        <f t="shared" si="6"/>
        <v>-1617</v>
      </c>
      <c r="E101" s="5"/>
    </row>
    <row r="102" spans="1:5" ht="25.5" x14ac:dyDescent="0.25">
      <c r="A102" s="69" t="s">
        <v>84</v>
      </c>
      <c r="B102" s="68">
        <v>407.7</v>
      </c>
      <c r="C102" s="12">
        <v>0</v>
      </c>
      <c r="D102" s="35">
        <f t="shared" si="6"/>
        <v>-407.7</v>
      </c>
      <c r="E102" s="5"/>
    </row>
    <row r="103" spans="1:5" ht="25.5" x14ac:dyDescent="0.25">
      <c r="A103" s="69" t="s">
        <v>85</v>
      </c>
      <c r="B103" s="23">
        <v>3316</v>
      </c>
      <c r="C103" s="12">
        <v>0</v>
      </c>
      <c r="D103" s="35">
        <f t="shared" si="6"/>
        <v>-3316</v>
      </c>
      <c r="E103" s="5"/>
    </row>
    <row r="104" spans="1:5" ht="25.5" x14ac:dyDescent="0.25">
      <c r="A104" s="69" t="s">
        <v>86</v>
      </c>
      <c r="B104" s="23">
        <v>1053.7</v>
      </c>
      <c r="C104" s="70">
        <v>0</v>
      </c>
      <c r="D104" s="35">
        <f t="shared" si="6"/>
        <v>-1053.7</v>
      </c>
      <c r="E104" s="5"/>
    </row>
    <row r="105" spans="1:5" ht="25.5" x14ac:dyDescent="0.25">
      <c r="A105" s="69" t="s">
        <v>87</v>
      </c>
      <c r="B105" s="23">
        <v>1228.9000000000001</v>
      </c>
      <c r="C105" s="70">
        <v>0</v>
      </c>
      <c r="D105" s="35">
        <f t="shared" si="6"/>
        <v>-1228.9000000000001</v>
      </c>
      <c r="E105" s="5"/>
    </row>
    <row r="106" spans="1:5" ht="25.5" x14ac:dyDescent="0.25">
      <c r="A106" s="69" t="s">
        <v>88</v>
      </c>
      <c r="B106" s="23">
        <v>1254.8</v>
      </c>
      <c r="C106" s="70">
        <v>0</v>
      </c>
      <c r="D106" s="35">
        <f t="shared" si="6"/>
        <v>-1254.8</v>
      </c>
      <c r="E106" s="5"/>
    </row>
    <row r="107" spans="1:5" ht="27" x14ac:dyDescent="0.25">
      <c r="A107" s="47" t="s">
        <v>48</v>
      </c>
      <c r="B107" s="45">
        <f>B108+B114+B121</f>
        <v>41760</v>
      </c>
      <c r="C107" s="45">
        <f>C108+C114+C121</f>
        <v>49982.500000000007</v>
      </c>
      <c r="D107" s="46">
        <f t="shared" si="6"/>
        <v>8222.5000000000073</v>
      </c>
      <c r="E107" s="5"/>
    </row>
    <row r="108" spans="1:5" ht="27" outlineLevel="1" x14ac:dyDescent="0.25">
      <c r="A108" s="7" t="s">
        <v>49</v>
      </c>
      <c r="B108" s="1">
        <f>B109</f>
        <v>403</v>
      </c>
      <c r="C108" s="1">
        <f>C109</f>
        <v>7266</v>
      </c>
      <c r="D108" s="35">
        <f t="shared" si="6"/>
        <v>6863</v>
      </c>
      <c r="E108" s="5"/>
    </row>
    <row r="109" spans="1:5" s="16" customFormat="1" ht="25.5" outlineLevel="2" x14ac:dyDescent="0.25">
      <c r="A109" s="8" t="s">
        <v>12</v>
      </c>
      <c r="B109" s="23">
        <f>B111+B112+B113+B110</f>
        <v>403</v>
      </c>
      <c r="C109" s="23">
        <f>C111+C112+C113+C110</f>
        <v>7266</v>
      </c>
      <c r="D109" s="35">
        <f t="shared" si="6"/>
        <v>6863</v>
      </c>
      <c r="E109" s="15"/>
    </row>
    <row r="110" spans="1:5" outlineLevel="3" x14ac:dyDescent="0.25">
      <c r="A110" s="9" t="s">
        <v>151</v>
      </c>
      <c r="B110" s="23">
        <v>0</v>
      </c>
      <c r="C110" s="12">
        <v>235</v>
      </c>
      <c r="D110" s="35">
        <f t="shared" si="6"/>
        <v>235</v>
      </c>
      <c r="E110" s="5"/>
    </row>
    <row r="111" spans="1:5" outlineLevel="3" x14ac:dyDescent="0.25">
      <c r="A111" s="9" t="s">
        <v>50</v>
      </c>
      <c r="B111" s="23">
        <v>0</v>
      </c>
      <c r="C111" s="12">
        <v>1698.3</v>
      </c>
      <c r="D111" s="35">
        <f t="shared" si="6"/>
        <v>1698.3</v>
      </c>
      <c r="E111" s="5"/>
    </row>
    <row r="112" spans="1:5" ht="25.5" x14ac:dyDescent="0.25">
      <c r="A112" s="9" t="s">
        <v>127</v>
      </c>
      <c r="B112" s="23">
        <v>0</v>
      </c>
      <c r="C112" s="12">
        <v>5332.7</v>
      </c>
      <c r="D112" s="35">
        <f t="shared" si="6"/>
        <v>5332.7</v>
      </c>
      <c r="E112" s="5"/>
    </row>
    <row r="113" spans="1:5" ht="51" x14ac:dyDescent="0.25">
      <c r="A113" s="9" t="s">
        <v>145</v>
      </c>
      <c r="B113" s="23">
        <v>403</v>
      </c>
      <c r="C113" s="12">
        <v>0</v>
      </c>
      <c r="D113" s="35">
        <f t="shared" si="6"/>
        <v>-403</v>
      </c>
      <c r="E113" s="5"/>
    </row>
    <row r="114" spans="1:5" ht="27" x14ac:dyDescent="0.25">
      <c r="A114" s="7" t="s">
        <v>51</v>
      </c>
      <c r="B114" s="4">
        <f>B115</f>
        <v>5295.7</v>
      </c>
      <c r="C114" s="4">
        <f>C115</f>
        <v>1991.4</v>
      </c>
      <c r="D114" s="35">
        <f t="shared" si="6"/>
        <v>-3304.2999999999997</v>
      </c>
      <c r="E114" s="5"/>
    </row>
    <row r="115" spans="1:5" s="16" customFormat="1" ht="25.5" outlineLevel="2" x14ac:dyDescent="0.25">
      <c r="A115" s="8" t="s">
        <v>52</v>
      </c>
      <c r="B115" s="3">
        <f>B117+B118+B119+B116+B120</f>
        <v>5295.7</v>
      </c>
      <c r="C115" s="3">
        <f>C117+C118+C119+C116+C120</f>
        <v>1991.4</v>
      </c>
      <c r="D115" s="35">
        <f t="shared" si="6"/>
        <v>-3304.2999999999997</v>
      </c>
      <c r="E115" s="15"/>
    </row>
    <row r="116" spans="1:5" ht="25.5" outlineLevel="3" x14ac:dyDescent="0.25">
      <c r="A116" s="9" t="s">
        <v>152</v>
      </c>
      <c r="B116" s="23">
        <v>160</v>
      </c>
      <c r="C116" s="12">
        <v>0</v>
      </c>
      <c r="D116" s="35">
        <f t="shared" si="6"/>
        <v>-160</v>
      </c>
      <c r="E116" s="5"/>
    </row>
    <row r="117" spans="1:5" outlineLevel="3" x14ac:dyDescent="0.25">
      <c r="A117" s="9" t="s">
        <v>53</v>
      </c>
      <c r="B117" s="23">
        <v>2585.1</v>
      </c>
      <c r="C117" s="12">
        <v>772.1</v>
      </c>
      <c r="D117" s="35">
        <f t="shared" si="6"/>
        <v>-1813</v>
      </c>
      <c r="E117" s="5"/>
    </row>
    <row r="118" spans="1:5" ht="38.25" x14ac:dyDescent="0.25">
      <c r="A118" s="9" t="s">
        <v>54</v>
      </c>
      <c r="B118" s="23">
        <v>2020.6</v>
      </c>
      <c r="C118" s="12">
        <v>210.2</v>
      </c>
      <c r="D118" s="35">
        <f t="shared" si="6"/>
        <v>-1810.3999999999999</v>
      </c>
      <c r="E118" s="5"/>
    </row>
    <row r="119" spans="1:5" x14ac:dyDescent="0.25">
      <c r="A119" s="9" t="s">
        <v>128</v>
      </c>
      <c r="B119" s="23">
        <v>0</v>
      </c>
      <c r="C119" s="12">
        <v>1009.1</v>
      </c>
      <c r="D119" s="35">
        <f t="shared" si="6"/>
        <v>1009.1</v>
      </c>
      <c r="E119" s="5"/>
    </row>
    <row r="120" spans="1:5" ht="63.75" x14ac:dyDescent="0.25">
      <c r="A120" s="9" t="s">
        <v>153</v>
      </c>
      <c r="B120" s="23">
        <v>530</v>
      </c>
      <c r="C120" s="12">
        <v>0</v>
      </c>
      <c r="D120" s="35">
        <f t="shared" si="6"/>
        <v>-530</v>
      </c>
      <c r="E120" s="5"/>
    </row>
    <row r="121" spans="1:5" x14ac:dyDescent="0.25">
      <c r="A121" s="7" t="s">
        <v>55</v>
      </c>
      <c r="B121" s="4">
        <f>B122</f>
        <v>36061.300000000003</v>
      </c>
      <c r="C121" s="4">
        <f>C122</f>
        <v>40725.100000000006</v>
      </c>
      <c r="D121" s="35">
        <f t="shared" si="6"/>
        <v>4663.8000000000029</v>
      </c>
      <c r="E121" s="5"/>
    </row>
    <row r="122" spans="1:5" s="16" customFormat="1" outlineLevel="2" x14ac:dyDescent="0.25">
      <c r="A122" s="8" t="s">
        <v>56</v>
      </c>
      <c r="B122" s="3">
        <f>B123+B124+B125</f>
        <v>36061.300000000003</v>
      </c>
      <c r="C122" s="3">
        <f>C123+C124+C125</f>
        <v>40725.100000000006</v>
      </c>
      <c r="D122" s="35">
        <f t="shared" si="6"/>
        <v>4663.8000000000029</v>
      </c>
      <c r="E122" s="15"/>
    </row>
    <row r="123" spans="1:5" ht="38.25" outlineLevel="2" x14ac:dyDescent="0.25">
      <c r="A123" s="9" t="s">
        <v>6</v>
      </c>
      <c r="B123" s="23">
        <v>550.9</v>
      </c>
      <c r="C123" s="12">
        <v>359.8</v>
      </c>
      <c r="D123" s="35">
        <f t="shared" si="6"/>
        <v>-191.09999999999997</v>
      </c>
      <c r="E123" s="5"/>
    </row>
    <row r="124" spans="1:5" outlineLevel="3" x14ac:dyDescent="0.25">
      <c r="A124" s="9" t="s">
        <v>57</v>
      </c>
      <c r="B124" s="23">
        <v>35004.6</v>
      </c>
      <c r="C124" s="12">
        <v>40365.300000000003</v>
      </c>
      <c r="D124" s="35">
        <f t="shared" ref="D124:D155" si="7">C124-B124</f>
        <v>5360.7000000000044</v>
      </c>
      <c r="E124" s="5"/>
    </row>
    <row r="125" spans="1:5" ht="51" outlineLevel="3" x14ac:dyDescent="0.25">
      <c r="A125" s="9" t="s">
        <v>80</v>
      </c>
      <c r="B125" s="27">
        <v>505.8</v>
      </c>
      <c r="C125" s="12">
        <v>0</v>
      </c>
      <c r="D125" s="35">
        <f t="shared" si="7"/>
        <v>-505.8</v>
      </c>
      <c r="E125" s="5"/>
    </row>
    <row r="126" spans="1:5" ht="27" x14ac:dyDescent="0.25">
      <c r="A126" s="47" t="s">
        <v>58</v>
      </c>
      <c r="B126" s="48">
        <f>B127</f>
        <v>23236.600000000002</v>
      </c>
      <c r="C126" s="49">
        <f>C127</f>
        <v>12302.5</v>
      </c>
      <c r="D126" s="46">
        <f t="shared" si="7"/>
        <v>-10934.100000000002</v>
      </c>
      <c r="E126" s="5"/>
    </row>
    <row r="127" spans="1:5" s="16" customFormat="1" ht="25.5" outlineLevel="1" x14ac:dyDescent="0.25">
      <c r="A127" s="8" t="s">
        <v>59</v>
      </c>
      <c r="B127" s="3">
        <f>B128+B129+B130+B131+B132+B133</f>
        <v>23236.600000000002</v>
      </c>
      <c r="C127" s="3">
        <f>C128+C129+C130+C131+C132+C133</f>
        <v>12302.5</v>
      </c>
      <c r="D127" s="35">
        <f t="shared" si="7"/>
        <v>-10934.100000000002</v>
      </c>
      <c r="E127" s="15"/>
    </row>
    <row r="128" spans="1:5" ht="25.5" outlineLevel="1" x14ac:dyDescent="0.25">
      <c r="A128" s="9" t="s">
        <v>90</v>
      </c>
      <c r="B128" s="23">
        <v>500</v>
      </c>
      <c r="C128" s="12">
        <v>0</v>
      </c>
      <c r="D128" s="35">
        <f t="shared" si="7"/>
        <v>-500</v>
      </c>
      <c r="E128" s="5"/>
    </row>
    <row r="129" spans="1:5" ht="25.5" outlineLevel="3" x14ac:dyDescent="0.25">
      <c r="A129" s="9" t="s">
        <v>91</v>
      </c>
      <c r="B129" s="23">
        <v>5472.7</v>
      </c>
      <c r="C129" s="12">
        <v>3231.6</v>
      </c>
      <c r="D129" s="35">
        <f t="shared" si="7"/>
        <v>-2241.1</v>
      </c>
      <c r="E129" s="5"/>
    </row>
    <row r="130" spans="1:5" ht="25.5" x14ac:dyDescent="0.25">
      <c r="A130" s="9" t="s">
        <v>60</v>
      </c>
      <c r="B130" s="23">
        <v>820.2</v>
      </c>
      <c r="C130" s="12">
        <v>272.2</v>
      </c>
      <c r="D130" s="35">
        <f t="shared" si="7"/>
        <v>-548</v>
      </c>
      <c r="E130" s="5"/>
    </row>
    <row r="131" spans="1:5" ht="25.5" x14ac:dyDescent="0.25">
      <c r="A131" s="9" t="s">
        <v>61</v>
      </c>
      <c r="B131" s="23">
        <v>2497.8000000000002</v>
      </c>
      <c r="C131" s="12">
        <v>2480.9</v>
      </c>
      <c r="D131" s="35">
        <f t="shared" si="7"/>
        <v>-16.900000000000091</v>
      </c>
      <c r="E131" s="5"/>
    </row>
    <row r="132" spans="1:5" x14ac:dyDescent="0.25">
      <c r="A132" s="9" t="s">
        <v>62</v>
      </c>
      <c r="B132" s="23">
        <v>4621.7</v>
      </c>
      <c r="C132" s="12">
        <v>6317.8</v>
      </c>
      <c r="D132" s="35">
        <f t="shared" si="7"/>
        <v>1696.1000000000004</v>
      </c>
      <c r="E132" s="5"/>
    </row>
    <row r="133" spans="1:5" ht="51" x14ac:dyDescent="0.25">
      <c r="A133" s="9" t="s">
        <v>81</v>
      </c>
      <c r="B133" s="27">
        <v>9324.2000000000007</v>
      </c>
      <c r="C133" s="12">
        <v>0</v>
      </c>
      <c r="D133" s="35">
        <f t="shared" si="7"/>
        <v>-9324.2000000000007</v>
      </c>
      <c r="E133" s="5"/>
    </row>
    <row r="134" spans="1:5" ht="27" x14ac:dyDescent="0.25">
      <c r="A134" s="47" t="s">
        <v>63</v>
      </c>
      <c r="B134" s="48">
        <f>B135</f>
        <v>6538.2</v>
      </c>
      <c r="C134" s="48">
        <f>C135</f>
        <v>3702.8</v>
      </c>
      <c r="D134" s="46">
        <f t="shared" si="7"/>
        <v>-2835.3999999999996</v>
      </c>
      <c r="E134" s="5"/>
    </row>
    <row r="135" spans="1:5" s="16" customFormat="1" outlineLevel="1" x14ac:dyDescent="0.25">
      <c r="A135" s="8" t="s">
        <v>64</v>
      </c>
      <c r="B135" s="2">
        <f>B136+B137</f>
        <v>6538.2</v>
      </c>
      <c r="C135" s="2">
        <f>C136+C137</f>
        <v>3702.8</v>
      </c>
      <c r="D135" s="35">
        <f t="shared" si="7"/>
        <v>-2835.3999999999996</v>
      </c>
      <c r="E135" s="15"/>
    </row>
    <row r="136" spans="1:5" ht="38.25" outlineLevel="3" x14ac:dyDescent="0.25">
      <c r="A136" s="9" t="s">
        <v>154</v>
      </c>
      <c r="B136" s="23">
        <v>0</v>
      </c>
      <c r="C136" s="12">
        <v>462.8</v>
      </c>
      <c r="D136" s="35">
        <f t="shared" si="7"/>
        <v>462.8</v>
      </c>
      <c r="E136" s="5"/>
    </row>
    <row r="137" spans="1:5" x14ac:dyDescent="0.25">
      <c r="A137" s="9" t="s">
        <v>65</v>
      </c>
      <c r="B137" s="23">
        <v>6538.2</v>
      </c>
      <c r="C137" s="12">
        <v>3240</v>
      </c>
      <c r="D137" s="35">
        <f t="shared" si="7"/>
        <v>-3298.2</v>
      </c>
      <c r="E137" s="5"/>
    </row>
    <row r="138" spans="1:5" ht="27" x14ac:dyDescent="0.25">
      <c r="A138" s="50" t="s">
        <v>66</v>
      </c>
      <c r="B138" s="51">
        <f>B139</f>
        <v>190</v>
      </c>
      <c r="C138" s="51">
        <f>C139</f>
        <v>140</v>
      </c>
      <c r="D138" s="52">
        <f t="shared" ref="D138:D144" si="8">C138-B138</f>
        <v>-50</v>
      </c>
      <c r="E138" s="5"/>
    </row>
    <row r="139" spans="1:5" s="16" customFormat="1" ht="25.5" outlineLevel="1" x14ac:dyDescent="0.25">
      <c r="A139" s="19" t="s">
        <v>67</v>
      </c>
      <c r="B139" s="20">
        <f>B140</f>
        <v>190</v>
      </c>
      <c r="C139" s="20">
        <f>C140</f>
        <v>140</v>
      </c>
      <c r="D139" s="39">
        <f>C139-B139</f>
        <v>-50</v>
      </c>
      <c r="E139" s="15"/>
    </row>
    <row r="140" spans="1:5" outlineLevel="3" x14ac:dyDescent="0.25">
      <c r="A140" s="21" t="s">
        <v>68</v>
      </c>
      <c r="B140" s="23">
        <v>190</v>
      </c>
      <c r="C140" s="12">
        <v>140</v>
      </c>
      <c r="D140" s="39">
        <f>C140-B140</f>
        <v>-50</v>
      </c>
      <c r="E140" s="5"/>
    </row>
    <row r="141" spans="1:5" ht="27" x14ac:dyDescent="0.25">
      <c r="A141" s="53" t="s">
        <v>69</v>
      </c>
      <c r="B141" s="54">
        <f>B142</f>
        <v>0</v>
      </c>
      <c r="C141" s="54">
        <f>C142</f>
        <v>6</v>
      </c>
      <c r="D141" s="46">
        <f t="shared" si="8"/>
        <v>6</v>
      </c>
      <c r="E141" s="5"/>
    </row>
    <row r="142" spans="1:5" s="16" customFormat="1" ht="30" customHeight="1" outlineLevel="1" x14ac:dyDescent="0.25">
      <c r="A142" s="8" t="s">
        <v>129</v>
      </c>
      <c r="B142" s="2">
        <f>B143</f>
        <v>0</v>
      </c>
      <c r="C142" s="3">
        <f>C143</f>
        <v>6</v>
      </c>
      <c r="D142" s="35">
        <f>C142-B142</f>
        <v>6</v>
      </c>
      <c r="E142" s="15"/>
    </row>
    <row r="143" spans="1:5" outlineLevel="3" x14ac:dyDescent="0.25">
      <c r="A143" s="9" t="s">
        <v>130</v>
      </c>
      <c r="B143" s="23">
        <v>0</v>
      </c>
      <c r="C143" s="12">
        <v>6</v>
      </c>
      <c r="D143" s="35">
        <f>C143-B143</f>
        <v>6</v>
      </c>
      <c r="E143" s="5"/>
    </row>
    <row r="144" spans="1:5" x14ac:dyDescent="0.25">
      <c r="A144" s="53" t="s">
        <v>70</v>
      </c>
      <c r="B144" s="54">
        <f>B145+B153</f>
        <v>4777.8999999999996</v>
      </c>
      <c r="C144" s="51">
        <f>C145+C153</f>
        <v>1909.8999999999999</v>
      </c>
      <c r="D144" s="46">
        <f t="shared" si="8"/>
        <v>-2868</v>
      </c>
      <c r="E144" s="5"/>
    </row>
    <row r="145" spans="1:5" s="16" customFormat="1" outlineLevel="1" x14ac:dyDescent="0.25">
      <c r="A145" s="8" t="s">
        <v>71</v>
      </c>
      <c r="B145" s="2">
        <f>B146+B147+B149+B150+B152+B151+B148</f>
        <v>1777.9</v>
      </c>
      <c r="C145" s="2">
        <f>C146+C147+C149+C150+C152+C151+C148</f>
        <v>1909.8999999999999</v>
      </c>
      <c r="D145" s="35">
        <f t="shared" ref="D145:D154" si="9">C145-B145</f>
        <v>131.99999999999977</v>
      </c>
      <c r="E145" s="15"/>
    </row>
    <row r="146" spans="1:5" ht="25.5" outlineLevel="1" x14ac:dyDescent="0.25">
      <c r="A146" s="9" t="s">
        <v>72</v>
      </c>
      <c r="B146" s="11">
        <v>1738.2</v>
      </c>
      <c r="C146" s="12">
        <v>1809.1</v>
      </c>
      <c r="D146" s="35">
        <f t="shared" si="9"/>
        <v>70.899999999999864</v>
      </c>
      <c r="E146" s="5"/>
    </row>
    <row r="147" spans="1:5" ht="25.5" x14ac:dyDescent="0.25">
      <c r="A147" s="9" t="s">
        <v>73</v>
      </c>
      <c r="B147" s="11">
        <v>9.9</v>
      </c>
      <c r="C147" s="12">
        <v>10.4</v>
      </c>
      <c r="D147" s="35">
        <f t="shared" si="9"/>
        <v>0.5</v>
      </c>
      <c r="E147" s="5"/>
    </row>
    <row r="148" spans="1:5" ht="38.25" x14ac:dyDescent="0.25">
      <c r="A148" s="9" t="s">
        <v>155</v>
      </c>
      <c r="B148" s="11">
        <v>0</v>
      </c>
      <c r="C148" s="12">
        <v>56</v>
      </c>
      <c r="D148" s="35">
        <f t="shared" si="9"/>
        <v>56</v>
      </c>
      <c r="E148" s="5"/>
    </row>
    <row r="149" spans="1:5" x14ac:dyDescent="0.25">
      <c r="A149" s="9" t="s">
        <v>74</v>
      </c>
      <c r="B149" s="11">
        <v>13.3</v>
      </c>
      <c r="C149" s="12">
        <v>16.8</v>
      </c>
      <c r="D149" s="35">
        <f t="shared" si="9"/>
        <v>3.5</v>
      </c>
      <c r="E149" s="5"/>
    </row>
    <row r="150" spans="1:5" ht="38.25" x14ac:dyDescent="0.25">
      <c r="A150" s="9" t="s">
        <v>131</v>
      </c>
      <c r="B150" s="11">
        <v>14.9</v>
      </c>
      <c r="C150" s="12">
        <v>15.8</v>
      </c>
      <c r="D150" s="35">
        <f t="shared" si="9"/>
        <v>0.90000000000000036</v>
      </c>
      <c r="E150" s="5"/>
    </row>
    <row r="151" spans="1:5" ht="67.5" customHeight="1" x14ac:dyDescent="0.25">
      <c r="A151" s="9" t="s">
        <v>156</v>
      </c>
      <c r="B151" s="11">
        <v>0</v>
      </c>
      <c r="C151" s="12">
        <v>0</v>
      </c>
      <c r="D151" s="35">
        <f t="shared" si="9"/>
        <v>0</v>
      </c>
      <c r="E151" s="5"/>
    </row>
    <row r="152" spans="1:5" ht="38.25" x14ac:dyDescent="0.25">
      <c r="A152" s="9" t="s">
        <v>75</v>
      </c>
      <c r="B152" s="11">
        <v>1.6</v>
      </c>
      <c r="C152" s="12">
        <v>1.8</v>
      </c>
      <c r="D152" s="35">
        <f t="shared" si="9"/>
        <v>0.19999999999999996</v>
      </c>
      <c r="E152" s="5"/>
    </row>
    <row r="153" spans="1:5" s="16" customFormat="1" ht="25.5" x14ac:dyDescent="0.25">
      <c r="A153" s="8" t="s">
        <v>76</v>
      </c>
      <c r="B153" s="2">
        <f>B154</f>
        <v>3000</v>
      </c>
      <c r="C153" s="2">
        <f>C154</f>
        <v>0</v>
      </c>
      <c r="D153" s="35">
        <f t="shared" si="9"/>
        <v>-3000</v>
      </c>
      <c r="E153" s="15"/>
    </row>
    <row r="154" spans="1:5" x14ac:dyDescent="0.25">
      <c r="A154" s="9" t="s">
        <v>77</v>
      </c>
      <c r="B154" s="11">
        <v>3000</v>
      </c>
      <c r="C154" s="12">
        <v>0</v>
      </c>
      <c r="D154" s="35">
        <f t="shared" si="9"/>
        <v>-3000</v>
      </c>
      <c r="E154" s="5"/>
    </row>
    <row r="155" spans="1:5" ht="27" x14ac:dyDescent="0.25">
      <c r="A155" s="55" t="s">
        <v>78</v>
      </c>
      <c r="B155" s="56">
        <f>B156</f>
        <v>122</v>
      </c>
      <c r="C155" s="56">
        <f>C156</f>
        <v>181.5</v>
      </c>
      <c r="D155" s="46">
        <f t="shared" ref="D155" si="10">C155-B155</f>
        <v>59.5</v>
      </c>
      <c r="E155" s="5"/>
    </row>
    <row r="156" spans="1:5" s="16" customFormat="1" ht="25.5" outlineLevel="1" x14ac:dyDescent="0.25">
      <c r="A156" s="13" t="s">
        <v>157</v>
      </c>
      <c r="B156" s="14">
        <f>B157</f>
        <v>122</v>
      </c>
      <c r="C156" s="14">
        <f>C157</f>
        <v>181.5</v>
      </c>
      <c r="D156" s="35">
        <f>C156-B156</f>
        <v>59.5</v>
      </c>
      <c r="E156" s="15"/>
    </row>
    <row r="157" spans="1:5" ht="25.5" outlineLevel="3" x14ac:dyDescent="0.25">
      <c r="A157" s="9" t="s">
        <v>79</v>
      </c>
      <c r="B157" s="11">
        <v>122</v>
      </c>
      <c r="C157" s="12">
        <v>181.5</v>
      </c>
      <c r="D157" s="35">
        <f>C157-B157</f>
        <v>59.5</v>
      </c>
      <c r="E157" s="5"/>
    </row>
    <row r="158" spans="1:5" x14ac:dyDescent="0.25">
      <c r="A158" s="57" t="s">
        <v>0</v>
      </c>
      <c r="B158" s="58">
        <f>B155+B144+B141+B138+B134+B126+B107+B33+B27+B8</f>
        <v>226090.80000000002</v>
      </c>
      <c r="C158" s="58">
        <f>C155+C144+C141+C138+C134+C126+C107+C33+C27+C8</f>
        <v>271380.40000000002</v>
      </c>
      <c r="D158" s="59">
        <f>C158-B158</f>
        <v>45289.600000000006</v>
      </c>
      <c r="E158" s="5"/>
    </row>
    <row r="159" spans="1:5" outlineLevel="1" x14ac:dyDescent="0.25">
      <c r="A159" s="28"/>
      <c r="B159" s="24"/>
      <c r="C159" s="29"/>
      <c r="D159" s="24"/>
      <c r="E159" s="5"/>
    </row>
    <row r="160" spans="1:5" outlineLevel="2" x14ac:dyDescent="0.25">
      <c r="A160" s="42"/>
      <c r="B160" s="30"/>
      <c r="C160" s="31"/>
      <c r="D160" s="30"/>
      <c r="E160" s="5"/>
    </row>
    <row r="161" spans="5:5" x14ac:dyDescent="0.25">
      <c r="E161" s="5"/>
    </row>
    <row r="162" spans="5:5" x14ac:dyDescent="0.25">
      <c r="E162" s="5"/>
    </row>
    <row r="163" spans="5:5" x14ac:dyDescent="0.25">
      <c r="E163" s="5"/>
    </row>
    <row r="164" spans="5:5" x14ac:dyDescent="0.25">
      <c r="E164" s="5"/>
    </row>
    <row r="165" spans="5:5" x14ac:dyDescent="0.25">
      <c r="E165" s="5"/>
    </row>
    <row r="166" spans="5:5" x14ac:dyDescent="0.25">
      <c r="E166" s="5"/>
    </row>
    <row r="167" spans="5:5" x14ac:dyDescent="0.25">
      <c r="E167" s="5"/>
    </row>
    <row r="168" spans="5:5" x14ac:dyDescent="0.25">
      <c r="E168" s="5"/>
    </row>
    <row r="169" spans="5:5" ht="12.75" customHeight="1" x14ac:dyDescent="0.25">
      <c r="E169" s="5"/>
    </row>
    <row r="170" spans="5:5" ht="12.75" customHeight="1" x14ac:dyDescent="0.25">
      <c r="E170" s="5"/>
    </row>
    <row r="171" spans="5:5" x14ac:dyDescent="0.25">
      <c r="E171" s="5"/>
    </row>
  </sheetData>
  <mergeCells count="9">
    <mergeCell ref="A1:D1"/>
    <mergeCell ref="A3:D3"/>
    <mergeCell ref="A4:D4"/>
    <mergeCell ref="A6:A7"/>
    <mergeCell ref="B6:B7"/>
    <mergeCell ref="D6:D7"/>
    <mergeCell ref="C6:C7"/>
    <mergeCell ref="A2:D2"/>
    <mergeCell ref="A5:D5"/>
  </mergeCells>
  <pageMargins left="1.1811023622047245" right="0.39370078740157483" top="0.39370078740157483" bottom="0.39370078740157483" header="0.39370078740157483" footer="0.39370078740157483"/>
  <pageSetup paperSize="9" scale="69" fitToHeight="200" orientation="portrait" blackAndWhite="1"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DateInfo&gt;&#10;    &lt;string&gt;01.01.2021&lt;/string&gt;&#10;    &lt;string&gt;31.03.2021&lt;/string&gt;&#10;  &lt;/DateInfo&gt;&#10;  &lt;Code&gt;SQUERY_ANAL_ISP_BUDG&lt;/Code&gt;&#10;  &lt;ObjectCode&gt;SQUERY_ANAL_ISP_BUDG&lt;/ObjectCode&gt;&#10;  &lt;DocName&gt;Аналитический отчет по исполнению бюджета с произвольной группировкой&lt;/DocName&gt;&#10;  &lt;VariantName&gt;Программы&lt;/VariantName&gt;&#10;  &lt;VariantLink&gt;44821904&lt;/VariantLink&gt;&#10;  &lt;SvodReportLink xsi:nil=&quot;true&quot; /&gt;&#10;  &lt;ReportLink&gt;198541&lt;/ReportLink&gt;&#10;  &lt;SilentMode&gt;false&lt;/SilentMode&gt;&#10;&lt;/ShortPrimaryServiceReportArguments&gt;"/>
  </Parameters>
</MailMerge>
</file>

<file path=customXml/itemProps1.xml><?xml version="1.0" encoding="utf-8"?>
<ds:datastoreItem xmlns:ds="http://schemas.openxmlformats.org/officeDocument/2006/customXml" ds:itemID="{B22737F9-E94C-4114-9751-390B2B1EBFD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без учета счетов бюджета</vt:lpstr>
      <vt:lpstr>'без учета счетов бюджета'!Заголовки_для_печати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FO396\user</dc:creator>
  <cp:lastModifiedBy>ufin392</cp:lastModifiedBy>
  <cp:lastPrinted>2024-10-09T13:09:58Z</cp:lastPrinted>
  <dcterms:created xsi:type="dcterms:W3CDTF">2021-04-18T09:22:28Z</dcterms:created>
  <dcterms:modified xsi:type="dcterms:W3CDTF">2025-04-16T11:17:44Z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Программы(5).xlsx</vt:lpwstr>
  </property>
  <property fmtid="{D5CDD505-2E9C-101B-9397-08002B2CF9AE}" pid="3" name="Название отчета">
    <vt:lpwstr>Программы(5).xlsx</vt:lpwstr>
  </property>
  <property fmtid="{D5CDD505-2E9C-101B-9397-08002B2CF9AE}" pid="4" name="Версия клиента">
    <vt:lpwstr>20.2.18.2011 (.NET 4.7.2)</vt:lpwstr>
  </property>
  <property fmtid="{D5CDD505-2E9C-101B-9397-08002B2CF9AE}" pid="5" name="Версия базы">
    <vt:lpwstr>20.2.2923.14636238</vt:lpwstr>
  </property>
  <property fmtid="{D5CDD505-2E9C-101B-9397-08002B2CF9AE}" pid="6" name="Тип сервера">
    <vt:lpwstr>MSSQL</vt:lpwstr>
  </property>
  <property fmtid="{D5CDD505-2E9C-101B-9397-08002B2CF9AE}" pid="7" name="Сервер">
    <vt:lpwstr>sql</vt:lpwstr>
  </property>
  <property fmtid="{D5CDD505-2E9C-101B-9397-08002B2CF9AE}" pid="8" name="База">
    <vt:lpwstr>b2021_kola</vt:lpwstr>
  </property>
  <property fmtid="{D5CDD505-2E9C-101B-9397-08002B2CF9AE}" pid="9" name="Пользователь">
    <vt:lpwstr>маслакова</vt:lpwstr>
  </property>
  <property fmtid="{D5CDD505-2E9C-101B-9397-08002B2CF9AE}" pid="10" name="Шаблон">
    <vt:lpwstr>sqr_info_isp_budg_2019.xlt</vt:lpwstr>
  </property>
  <property fmtid="{D5CDD505-2E9C-101B-9397-08002B2CF9AE}" pid="11" name="Локальная база">
    <vt:lpwstr>не используется</vt:lpwstr>
  </property>
</Properties>
</file>